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Z88" i="1"/>
  <c r="AA88"/>
  <c r="AB88"/>
  <c r="AC88"/>
  <c r="AB87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7"/>
  <c r="AB56"/>
  <c r="AB55"/>
  <c r="AB54"/>
  <c r="AB53"/>
  <c r="AB52"/>
  <c r="AB51"/>
  <c r="AB49"/>
  <c r="AB48"/>
  <c r="AB46"/>
  <c r="AB45"/>
  <c r="AB44"/>
  <c r="AB43"/>
  <c r="AB42"/>
  <c r="AB41"/>
  <c r="AB40"/>
  <c r="AB39"/>
  <c r="AB38"/>
  <c r="AB36"/>
  <c r="AB35"/>
  <c r="AB34"/>
  <c r="AB33"/>
  <c r="AB32"/>
  <c r="AB31"/>
  <c r="AB30"/>
  <c r="AB28"/>
  <c r="AB27"/>
  <c r="AB26"/>
  <c r="AB25"/>
  <c r="AB24"/>
  <c r="AB23"/>
  <c r="AB22"/>
  <c r="AB20"/>
  <c r="AB19"/>
  <c r="AB18"/>
  <c r="AB17"/>
  <c r="AB16"/>
  <c r="AB15"/>
  <c r="AB14"/>
  <c r="AB13"/>
  <c r="AB12"/>
  <c r="AB10"/>
  <c r="AB9"/>
  <c r="AB6"/>
  <c r="AB7"/>
  <c r="AB5"/>
  <c r="AB4"/>
  <c r="AB3"/>
  <c r="AB2"/>
  <c r="G45"/>
  <c r="G40"/>
  <c r="G16"/>
  <c r="G14"/>
  <c r="G6"/>
  <c r="AA67"/>
  <c r="AA45"/>
  <c r="AA40"/>
  <c r="AA34"/>
  <c r="AA26"/>
  <c r="AA16"/>
  <c r="AA6"/>
  <c r="AA5"/>
</calcChain>
</file>

<file path=xl/sharedStrings.xml><?xml version="1.0" encoding="utf-8"?>
<sst xmlns="http://schemas.openxmlformats.org/spreadsheetml/2006/main" count="294" uniqueCount="143">
  <si>
    <t>Matrícula</t>
  </si>
  <si>
    <t>Nome</t>
  </si>
  <si>
    <t>Cargo</t>
  </si>
  <si>
    <t>Salário</t>
  </si>
  <si>
    <t>Desc. Férias</t>
  </si>
  <si>
    <t>Adic por Tempo Serv</t>
  </si>
  <si>
    <t>Mens. Sindical</t>
  </si>
  <si>
    <t>Unimed Mensalid</t>
  </si>
  <si>
    <t>Pensão Familiar</t>
  </si>
  <si>
    <t>P. Alim. Férias</t>
  </si>
  <si>
    <t>Desc. INSS</t>
  </si>
  <si>
    <t>Desc. IRRF</t>
  </si>
  <si>
    <t>Plano Odontolog</t>
  </si>
  <si>
    <t>Férias</t>
  </si>
  <si>
    <t>1/3 Ab. Ob. Fér</t>
  </si>
  <si>
    <t>Desc. IRRF Feri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</si>
  <si>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</si>
  <si>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</si>
  <si>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</si>
  <si>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</si>
  <si>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</si>
  <si>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</si>
  <si>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</si>
  <si>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</si>
  <si>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Prev. de Consig</t>
  </si>
  <si>
    <t>Prev. de Consig1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</si>
  <si>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</si>
  <si>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</si>
  <si>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</si>
  <si>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</si>
  <si>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</si>
  <si>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</si>
  <si>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</si>
  <si>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</si>
  <si>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</si>
  <si>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</si>
  <si>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</si>
  <si>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</si>
  <si>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</si>
  <si>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</si>
  <si>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</si>
  <si>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</si>
  <si>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</si>
  <si>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</si>
  <si>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</si>
  <si>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</si>
  <si>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</si>
  <si>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</si>
  <si>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</si>
  <si>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</si>
  <si>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</si>
  <si>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</si>
  <si>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 xml:space="preserve">DAMIÃO MEDEIROS DE LUCENA 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</si>
  <si>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</si>
  <si>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</si>
  <si>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</si>
  <si>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</si>
  <si>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</si>
  <si>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</si>
  <si>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</si>
  <si>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</si>
  <si>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</si>
  <si>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</si>
  <si>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</si>
  <si>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</si>
  <si>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</si>
  <si>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</si>
  <si>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</si>
  <si>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</si>
  <si>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</si>
  <si>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</si>
  <si>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</si>
  <si>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</si>
  <si>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</si>
  <si>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</si>
  <si>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</si>
  <si>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</si>
  <si>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</si>
  <si>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</si>
  <si>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</si>
  <si>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</si>
  <si>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</si>
  <si>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</si>
  <si>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</si>
  <si>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</si>
  <si>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</si>
  <si>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Motorista</t>
  </si>
  <si>
    <t>JUAN EBANO SOARES ALENCAR</t>
  </si>
  <si>
    <t>JUELY DA NÓBREGA MONTEIRO</t>
  </si>
  <si>
    <t>LUCAS ALMEIDA SILVA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</si>
  <si>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</si>
  <si>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</si>
  <si>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</si>
  <si>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</si>
  <si>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</si>
  <si>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</si>
  <si>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</si>
  <si>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</si>
  <si>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</si>
  <si>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</si>
  <si>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</si>
  <si>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</si>
  <si>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</si>
  <si>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</si>
  <si>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</si>
  <si>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</si>
  <si>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</si>
  <si>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</si>
  <si>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</si>
  <si>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</si>
  <si>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</si>
  <si>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</si>
  <si>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</si>
  <si>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</si>
  <si>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</si>
  <si>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</si>
  <si>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</si>
  <si>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</si>
  <si>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</si>
  <si>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</si>
  <si>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</si>
  <si>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</si>
  <si>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</si>
  <si>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</si>
  <si>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</si>
  <si>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</si>
  <si>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</si>
  <si>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</si>
  <si>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</si>
  <si>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</si>
  <si>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</si>
  <si>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</si>
  <si>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</si>
  <si>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</si>
  <si>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</si>
  <si>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Souza</t>
  </si>
  <si>
    <t>Pombal</t>
  </si>
  <si>
    <t>Itaporanga</t>
  </si>
  <si>
    <t>Guarabira</t>
  </si>
  <si>
    <t>Patos</t>
  </si>
  <si>
    <t>Cajazeiras</t>
  </si>
  <si>
    <t>Outros Descontos</t>
  </si>
  <si>
    <t>#########</t>
  </si>
</sst>
</file>

<file path=xl/styles.xml><?xml version="1.0" encoding="utf-8"?>
<styleSheet xmlns="http://schemas.openxmlformats.org/spreadsheetml/2006/main">
  <numFmts count="1">
    <numFmt numFmtId="165" formatCode="&quot;R$&quot;\ #,##0.00"/>
  </numFmts>
  <fonts count="8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theme="4"/>
      <name val="Calibri"/>
      <family val="2"/>
      <scheme val="minor"/>
    </font>
    <font>
      <sz val="5"/>
      <color theme="4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56"/>
  <sheetViews>
    <sheetView tabSelected="1" zoomScale="170" zoomScaleNormal="170" workbookViewId="0">
      <pane ySplit="1" topLeftCell="A33" activePane="bottomLeft" state="frozen"/>
      <selection pane="bottomLeft" activeCell="G94" sqref="G94"/>
    </sheetView>
  </sheetViews>
  <sheetFormatPr defaultRowHeight="8.25"/>
  <cols>
    <col min="1" max="1" width="5.140625" style="2" customWidth="1"/>
    <col min="2" max="2" width="20.140625" style="1" customWidth="1"/>
    <col min="3" max="3" width="9.140625" style="3"/>
    <col min="4" max="4" width="7.5703125" style="4" customWidth="1"/>
    <col min="5" max="5" width="9.140625" style="11" customWidth="1"/>
    <col min="6" max="11" width="6.140625" style="11" customWidth="1"/>
    <col min="12" max="17" width="6.140625" style="13" hidden="1" customWidth="1"/>
    <col min="18" max="18" width="6.140625" style="1" hidden="1" customWidth="1"/>
    <col min="19" max="24" width="6.140625" style="13" hidden="1" customWidth="1"/>
    <col min="25" max="25" width="6.140625" style="11" hidden="1" customWidth="1"/>
    <col min="26" max="28" width="6.140625" style="13" customWidth="1"/>
    <col min="29" max="16384" width="9.140625" style="1"/>
  </cols>
  <sheetData>
    <row r="1" spans="1:29" s="3" customFormat="1" ht="28.5" customHeight="1">
      <c r="A1" s="4" t="s">
        <v>0</v>
      </c>
      <c r="B1" s="4" t="s">
        <v>1</v>
      </c>
      <c r="C1" s="4" t="s">
        <v>2</v>
      </c>
      <c r="D1" s="4" t="s">
        <v>132</v>
      </c>
      <c r="E1" s="14" t="s">
        <v>3</v>
      </c>
      <c r="F1" s="14" t="s">
        <v>5</v>
      </c>
      <c r="G1" s="14" t="s">
        <v>13</v>
      </c>
      <c r="H1" s="14" t="s">
        <v>14</v>
      </c>
      <c r="I1" s="14" t="s">
        <v>16</v>
      </c>
      <c r="J1" s="14" t="s">
        <v>22</v>
      </c>
      <c r="K1" s="14" t="s">
        <v>23</v>
      </c>
      <c r="L1" s="15" t="s">
        <v>4</v>
      </c>
      <c r="M1" s="15" t="s">
        <v>6</v>
      </c>
      <c r="N1" s="15" t="s">
        <v>7</v>
      </c>
      <c r="O1" s="15" t="s">
        <v>8</v>
      </c>
      <c r="P1" s="15" t="s">
        <v>9</v>
      </c>
      <c r="Q1" s="15" t="s">
        <v>12</v>
      </c>
      <c r="R1" s="4" t="s">
        <v>15</v>
      </c>
      <c r="S1" s="15" t="s">
        <v>17</v>
      </c>
      <c r="T1" s="15" t="s">
        <v>18</v>
      </c>
      <c r="U1" s="15" t="s">
        <v>19</v>
      </c>
      <c r="V1" s="15" t="s">
        <v>20</v>
      </c>
      <c r="W1" s="15" t="s">
        <v>21</v>
      </c>
      <c r="X1" s="15" t="s">
        <v>24</v>
      </c>
      <c r="Y1" s="14" t="s">
        <v>25</v>
      </c>
      <c r="Z1" s="15" t="s">
        <v>10</v>
      </c>
      <c r="AA1" s="15" t="s">
        <v>11</v>
      </c>
      <c r="AB1" s="15" t="s">
        <v>141</v>
      </c>
      <c r="AC1" s="4" t="s">
        <v>26</v>
      </c>
    </row>
    <row r="2" spans="1:29" ht="16.5" customHeight="1">
      <c r="A2" s="8">
        <v>159</v>
      </c>
      <c r="B2" s="7" t="s">
        <v>27</v>
      </c>
      <c r="C2" s="4" t="s">
        <v>28</v>
      </c>
      <c r="D2" s="5" t="s">
        <v>133</v>
      </c>
      <c r="E2" s="10">
        <v>2755.27</v>
      </c>
      <c r="F2" s="10">
        <v>1377.64</v>
      </c>
      <c r="G2" s="10"/>
      <c r="H2" s="10"/>
      <c r="I2" s="10">
        <v>630</v>
      </c>
      <c r="J2" s="10">
        <v>835</v>
      </c>
      <c r="K2" s="10"/>
      <c r="L2" s="12"/>
      <c r="M2" s="12"/>
      <c r="N2" s="12">
        <v>-631.97</v>
      </c>
      <c r="O2" s="12"/>
      <c r="P2" s="12"/>
      <c r="Q2" s="12">
        <v>-30.8</v>
      </c>
      <c r="R2" s="9"/>
      <c r="S2" s="12"/>
      <c r="T2" s="12">
        <v>-115.04</v>
      </c>
      <c r="U2" s="12">
        <v>-384.06</v>
      </c>
      <c r="V2" s="12"/>
      <c r="W2" s="12"/>
      <c r="X2" s="12"/>
      <c r="Y2" s="10"/>
      <c r="Z2" s="12">
        <v>-554.44000000000005</v>
      </c>
      <c r="AA2" s="12">
        <v>-314.24</v>
      </c>
      <c r="AB2" s="12">
        <f>SUM(N2:U2)</f>
        <v>-1161.8699999999999</v>
      </c>
      <c r="AC2" s="9">
        <v>3567.36</v>
      </c>
    </row>
    <row r="3" spans="1:29" ht="16.5" customHeight="1">
      <c r="A3" s="8">
        <v>90</v>
      </c>
      <c r="B3" s="7" t="s">
        <v>29</v>
      </c>
      <c r="C3" s="4" t="s">
        <v>30</v>
      </c>
      <c r="D3" s="5" t="s">
        <v>133</v>
      </c>
      <c r="E3" s="10">
        <v>2893.04</v>
      </c>
      <c r="F3" s="10">
        <v>1967.27</v>
      </c>
      <c r="G3" s="10"/>
      <c r="H3" s="10"/>
      <c r="I3" s="10">
        <v>630</v>
      </c>
      <c r="J3" s="10">
        <v>730.17</v>
      </c>
      <c r="K3" s="10"/>
      <c r="L3" s="12"/>
      <c r="M3" s="12"/>
      <c r="N3" s="12">
        <v>-1094.58</v>
      </c>
      <c r="O3" s="12"/>
      <c r="P3" s="12"/>
      <c r="Q3" s="12"/>
      <c r="R3" s="9"/>
      <c r="S3" s="12"/>
      <c r="T3" s="12"/>
      <c r="U3" s="12"/>
      <c r="V3" s="12">
        <v>-867</v>
      </c>
      <c r="W3" s="12"/>
      <c r="X3" s="12"/>
      <c r="Y3" s="10"/>
      <c r="Z3" s="12">
        <v>-641.6</v>
      </c>
      <c r="AA3" s="12">
        <v>-392.05</v>
      </c>
      <c r="AB3" s="12">
        <f>SUM(N3:V3)</f>
        <v>-1961.58</v>
      </c>
      <c r="AC3" s="9">
        <v>3225.25</v>
      </c>
    </row>
    <row r="4" spans="1:29" ht="16.5" customHeight="1">
      <c r="A4" s="8">
        <v>236</v>
      </c>
      <c r="B4" s="7" t="s">
        <v>31</v>
      </c>
      <c r="C4" s="4" t="s">
        <v>32</v>
      </c>
      <c r="D4" s="5" t="s">
        <v>133</v>
      </c>
      <c r="E4" s="10">
        <v>1862.89</v>
      </c>
      <c r="F4" s="10">
        <v>298.06</v>
      </c>
      <c r="G4" s="10"/>
      <c r="H4" s="10"/>
      <c r="I4" s="10">
        <v>630</v>
      </c>
      <c r="J4" s="10"/>
      <c r="K4" s="10"/>
      <c r="L4" s="12"/>
      <c r="M4" s="12"/>
      <c r="N4" s="12">
        <v>-462.61</v>
      </c>
      <c r="O4" s="12"/>
      <c r="P4" s="12"/>
      <c r="Q4" s="12"/>
      <c r="R4" s="9"/>
      <c r="S4" s="12"/>
      <c r="T4" s="12">
        <v>-90</v>
      </c>
      <c r="U4" s="12"/>
      <c r="V4" s="12">
        <v>-311.72000000000003</v>
      </c>
      <c r="W4" s="12"/>
      <c r="X4" s="12"/>
      <c r="Y4" s="10"/>
      <c r="Z4" s="12">
        <v>-180.94</v>
      </c>
      <c r="AA4" s="12">
        <v>-5.7</v>
      </c>
      <c r="AB4" s="12">
        <f>SUM(N4:V4)</f>
        <v>-864.33</v>
      </c>
      <c r="AC4" s="9">
        <v>1739.98</v>
      </c>
    </row>
    <row r="5" spans="1:29" ht="16.5" customHeight="1">
      <c r="A5" s="8">
        <v>251</v>
      </c>
      <c r="B5" s="7" t="s">
        <v>33</v>
      </c>
      <c r="C5" s="4" t="s">
        <v>32</v>
      </c>
      <c r="D5" s="5" t="s">
        <v>133</v>
      </c>
      <c r="E5" s="10">
        <v>62.1</v>
      </c>
      <c r="F5" s="10">
        <v>7.45</v>
      </c>
      <c r="G5" s="10">
        <v>2172.7800000000002</v>
      </c>
      <c r="H5" s="10">
        <v>724.26</v>
      </c>
      <c r="I5" s="10">
        <v>630</v>
      </c>
      <c r="J5" s="10"/>
      <c r="K5" s="10"/>
      <c r="L5" s="12">
        <v>-2573.4899999999998</v>
      </c>
      <c r="M5" s="12"/>
      <c r="N5" s="12"/>
      <c r="O5" s="12"/>
      <c r="P5" s="12"/>
      <c r="Q5" s="12"/>
      <c r="R5" s="9">
        <v>-54.28</v>
      </c>
      <c r="S5" s="12"/>
      <c r="T5" s="12"/>
      <c r="U5" s="12"/>
      <c r="V5" s="12"/>
      <c r="W5" s="12"/>
      <c r="X5" s="12"/>
      <c r="Y5" s="10"/>
      <c r="Z5" s="12">
        <v>-277.61</v>
      </c>
      <c r="AA5" s="12">
        <f>R5</f>
        <v>-54.28</v>
      </c>
      <c r="AB5" s="12">
        <f>SUM(L5)</f>
        <v>-2573.4899999999998</v>
      </c>
      <c r="AC5" s="9">
        <v>691.21</v>
      </c>
    </row>
    <row r="6" spans="1:29" ht="16.5" customHeight="1">
      <c r="A6" s="8">
        <v>249</v>
      </c>
      <c r="B6" s="7" t="s">
        <v>34</v>
      </c>
      <c r="C6" s="4" t="s">
        <v>32</v>
      </c>
      <c r="D6" s="5" t="s">
        <v>134</v>
      </c>
      <c r="E6" s="10">
        <v>62.1</v>
      </c>
      <c r="F6" s="10">
        <v>7.45</v>
      </c>
      <c r="G6" s="10">
        <f>(2047.41+Y6)</f>
        <v>2560.41</v>
      </c>
      <c r="H6" s="10">
        <v>682.47</v>
      </c>
      <c r="I6" s="10">
        <v>630</v>
      </c>
      <c r="J6" s="10"/>
      <c r="K6" s="10"/>
      <c r="L6" s="12">
        <v>-1952.86</v>
      </c>
      <c r="M6" s="12"/>
      <c r="N6" s="12"/>
      <c r="O6" s="12"/>
      <c r="P6" s="12"/>
      <c r="Q6" s="12"/>
      <c r="R6" s="9">
        <v>-14.81</v>
      </c>
      <c r="S6" s="12"/>
      <c r="T6" s="12"/>
      <c r="U6" s="12"/>
      <c r="V6" s="12">
        <v>-508.52</v>
      </c>
      <c r="W6" s="12"/>
      <c r="X6" s="12">
        <v>-513</v>
      </c>
      <c r="Y6" s="10">
        <v>513</v>
      </c>
      <c r="Z6" s="12">
        <v>-257.55</v>
      </c>
      <c r="AA6" s="12">
        <f>R6</f>
        <v>-14.81</v>
      </c>
      <c r="AB6" s="12">
        <f>(X6+V6+L6)</f>
        <v>-2974.38</v>
      </c>
      <c r="AC6" s="9">
        <v>695.69</v>
      </c>
    </row>
    <row r="7" spans="1:29" ht="16.5" customHeight="1">
      <c r="A7" s="8">
        <v>234</v>
      </c>
      <c r="B7" s="7" t="s">
        <v>35</v>
      </c>
      <c r="C7" s="4" t="s">
        <v>36</v>
      </c>
      <c r="D7" s="5" t="s">
        <v>135</v>
      </c>
      <c r="E7" s="10">
        <v>3490.39</v>
      </c>
      <c r="F7" s="10">
        <v>558.46</v>
      </c>
      <c r="G7" s="10"/>
      <c r="H7" s="10"/>
      <c r="I7" s="10">
        <v>630</v>
      </c>
      <c r="J7" s="10"/>
      <c r="K7" s="10"/>
      <c r="L7" s="12"/>
      <c r="M7" s="12"/>
      <c r="N7" s="12">
        <v>-1005.99</v>
      </c>
      <c r="O7" s="12"/>
      <c r="P7" s="12"/>
      <c r="Q7" s="12"/>
      <c r="R7" s="9"/>
      <c r="S7" s="12"/>
      <c r="T7" s="12"/>
      <c r="U7" s="12"/>
      <c r="V7" s="12"/>
      <c r="W7" s="12"/>
      <c r="X7" s="12"/>
      <c r="Y7" s="10"/>
      <c r="Z7" s="12">
        <v>-425.77</v>
      </c>
      <c r="AA7" s="12">
        <v>-103.35</v>
      </c>
      <c r="AB7" s="12">
        <f>SUM(N7)</f>
        <v>-1005.99</v>
      </c>
      <c r="AC7" s="9">
        <v>3143.74</v>
      </c>
    </row>
    <row r="8" spans="1:29" ht="16.5" customHeight="1">
      <c r="A8" s="8">
        <v>230</v>
      </c>
      <c r="B8" s="7" t="s">
        <v>37</v>
      </c>
      <c r="C8" s="4" t="s">
        <v>36</v>
      </c>
      <c r="D8" s="5" t="s">
        <v>133</v>
      </c>
      <c r="E8" s="10">
        <v>3490.39</v>
      </c>
      <c r="F8" s="10">
        <v>558.46</v>
      </c>
      <c r="G8" s="10"/>
      <c r="H8" s="10"/>
      <c r="I8" s="10">
        <v>630</v>
      </c>
      <c r="J8" s="10"/>
      <c r="K8" s="10"/>
      <c r="L8" s="12"/>
      <c r="M8" s="12"/>
      <c r="N8" s="12"/>
      <c r="O8" s="12"/>
      <c r="P8" s="12"/>
      <c r="Q8" s="12"/>
      <c r="R8" s="9"/>
      <c r="S8" s="12"/>
      <c r="T8" s="12"/>
      <c r="U8" s="12"/>
      <c r="V8" s="12"/>
      <c r="W8" s="12"/>
      <c r="X8" s="12"/>
      <c r="Y8" s="10"/>
      <c r="Z8" s="12">
        <v>-425.77</v>
      </c>
      <c r="AA8" s="12">
        <v>-188.66</v>
      </c>
      <c r="AB8" s="12">
        <v>0</v>
      </c>
      <c r="AC8" s="9">
        <v>4064.42</v>
      </c>
    </row>
    <row r="9" spans="1:29" ht="16.5" customHeight="1">
      <c r="A9" s="8">
        <v>151</v>
      </c>
      <c r="B9" s="7" t="s">
        <v>38</v>
      </c>
      <c r="C9" s="4" t="s">
        <v>39</v>
      </c>
      <c r="D9" s="5" t="s">
        <v>133</v>
      </c>
      <c r="E9" s="10">
        <v>2755.27</v>
      </c>
      <c r="F9" s="10">
        <v>1432.74</v>
      </c>
      <c r="G9" s="10"/>
      <c r="H9" s="10"/>
      <c r="I9" s="10">
        <v>630</v>
      </c>
      <c r="J9" s="10">
        <v>855.68</v>
      </c>
      <c r="K9" s="10"/>
      <c r="L9" s="12"/>
      <c r="M9" s="12">
        <v>-27.55</v>
      </c>
      <c r="N9" s="12"/>
      <c r="O9" s="12">
        <v>-971.31</v>
      </c>
      <c r="P9" s="12"/>
      <c r="Q9" s="12">
        <v>-15.4</v>
      </c>
      <c r="R9" s="9"/>
      <c r="S9" s="12"/>
      <c r="T9" s="12"/>
      <c r="U9" s="12"/>
      <c r="V9" s="12"/>
      <c r="W9" s="12"/>
      <c r="X9" s="12"/>
      <c r="Y9" s="10"/>
      <c r="Z9" s="12">
        <v>-565.04999999999995</v>
      </c>
      <c r="AA9" s="12">
        <v>-142.86000000000001</v>
      </c>
      <c r="AB9" s="12">
        <f>SUM(M9:Q9)</f>
        <v>-1014.2599999999999</v>
      </c>
      <c r="AC9" s="9">
        <v>3951.52</v>
      </c>
    </row>
    <row r="10" spans="1:29" ht="16.5" customHeight="1">
      <c r="A10" s="8">
        <v>101</v>
      </c>
      <c r="B10" s="7" t="s">
        <v>40</v>
      </c>
      <c r="C10" s="4" t="s">
        <v>41</v>
      </c>
      <c r="D10" s="5" t="s">
        <v>133</v>
      </c>
      <c r="E10" s="10">
        <v>2607.5500000000002</v>
      </c>
      <c r="F10" s="10">
        <v>1668.83</v>
      </c>
      <c r="G10" s="10"/>
      <c r="H10" s="10"/>
      <c r="I10" s="10">
        <v>630</v>
      </c>
      <c r="J10" s="10"/>
      <c r="K10" s="10"/>
      <c r="L10" s="12"/>
      <c r="M10" s="12"/>
      <c r="N10" s="12">
        <v>-55.54</v>
      </c>
      <c r="O10" s="12"/>
      <c r="P10" s="12"/>
      <c r="Q10" s="12">
        <v>-30.8</v>
      </c>
      <c r="R10" s="9"/>
      <c r="S10" s="12"/>
      <c r="T10" s="12">
        <v>-515.41</v>
      </c>
      <c r="U10" s="12"/>
      <c r="V10" s="12"/>
      <c r="W10" s="12">
        <v>-240.25</v>
      </c>
      <c r="X10" s="12"/>
      <c r="Y10" s="10"/>
      <c r="Z10" s="12">
        <v>-457.62</v>
      </c>
      <c r="AA10" s="12">
        <v>-223.09</v>
      </c>
      <c r="AB10" s="12">
        <f>SUM(N10:W10)</f>
        <v>-842</v>
      </c>
      <c r="AC10" s="9">
        <v>3383.67</v>
      </c>
    </row>
    <row r="11" spans="1:29" ht="16.5" customHeight="1">
      <c r="A11" s="8">
        <v>192</v>
      </c>
      <c r="B11" s="7" t="s">
        <v>42</v>
      </c>
      <c r="C11" s="4" t="s">
        <v>28</v>
      </c>
      <c r="D11" s="5" t="s">
        <v>133</v>
      </c>
      <c r="E11" s="10">
        <v>2380.11</v>
      </c>
      <c r="F11" s="10">
        <v>571.23</v>
      </c>
      <c r="G11" s="10"/>
      <c r="H11" s="10"/>
      <c r="I11" s="10">
        <v>630</v>
      </c>
      <c r="J11" s="10">
        <v>806.11</v>
      </c>
      <c r="K11" s="10">
        <v>938.66</v>
      </c>
      <c r="L11" s="12"/>
      <c r="M11" s="12"/>
      <c r="N11" s="12"/>
      <c r="O11" s="12"/>
      <c r="P11" s="12"/>
      <c r="Q11" s="12"/>
      <c r="R11" s="9"/>
      <c r="S11" s="12"/>
      <c r="T11" s="12"/>
      <c r="U11" s="12"/>
      <c r="V11" s="12"/>
      <c r="W11" s="12"/>
      <c r="X11" s="12"/>
      <c r="Y11" s="10"/>
      <c r="Z11" s="12">
        <v>-516.38</v>
      </c>
      <c r="AA11" s="12">
        <v>-304.31</v>
      </c>
      <c r="AB11" s="12">
        <v>0</v>
      </c>
      <c r="AC11" s="9">
        <v>4505.42</v>
      </c>
    </row>
    <row r="12" spans="1:29" ht="16.5" customHeight="1">
      <c r="A12" s="8">
        <v>227</v>
      </c>
      <c r="B12" s="7" t="s">
        <v>43</v>
      </c>
      <c r="C12" s="4" t="s">
        <v>28</v>
      </c>
      <c r="D12" s="5" t="s">
        <v>135</v>
      </c>
      <c r="E12" s="10">
        <v>2266.77</v>
      </c>
      <c r="F12" s="10">
        <v>362.68</v>
      </c>
      <c r="G12" s="10"/>
      <c r="H12" s="10"/>
      <c r="I12" s="10">
        <v>630</v>
      </c>
      <c r="J12" s="10">
        <v>300</v>
      </c>
      <c r="K12" s="10">
        <v>401.36</v>
      </c>
      <c r="L12" s="12"/>
      <c r="M12" s="12">
        <v>-22.67</v>
      </c>
      <c r="N12" s="12"/>
      <c r="O12" s="12"/>
      <c r="P12" s="12"/>
      <c r="Q12" s="12"/>
      <c r="R12" s="9"/>
      <c r="S12" s="12"/>
      <c r="T12" s="12"/>
      <c r="U12" s="12"/>
      <c r="V12" s="12">
        <v>-709.65</v>
      </c>
      <c r="W12" s="12"/>
      <c r="X12" s="12"/>
      <c r="Y12" s="10"/>
      <c r="Z12" s="12">
        <v>-325.24</v>
      </c>
      <c r="AA12" s="12">
        <v>-39.96</v>
      </c>
      <c r="AB12" s="12">
        <f>SUM(V12,M12)</f>
        <v>-732.31999999999994</v>
      </c>
      <c r="AC12" s="9">
        <v>2863.29</v>
      </c>
    </row>
    <row r="13" spans="1:29" ht="16.5" customHeight="1">
      <c r="A13" s="8">
        <v>95</v>
      </c>
      <c r="B13" s="7" t="s">
        <v>44</v>
      </c>
      <c r="C13" s="4" t="s">
        <v>41</v>
      </c>
      <c r="D13" s="5" t="s">
        <v>133</v>
      </c>
      <c r="E13" s="10">
        <v>2607.5500000000002</v>
      </c>
      <c r="F13" s="10">
        <v>1720.98</v>
      </c>
      <c r="G13" s="10"/>
      <c r="H13" s="10"/>
      <c r="I13" s="10">
        <v>630</v>
      </c>
      <c r="J13" s="10"/>
      <c r="K13" s="10"/>
      <c r="L13" s="12"/>
      <c r="M13" s="12">
        <v>-26.08</v>
      </c>
      <c r="N13" s="12">
        <v>-120.12</v>
      </c>
      <c r="O13" s="12"/>
      <c r="P13" s="12"/>
      <c r="Q13" s="12">
        <v>-30.8</v>
      </c>
      <c r="R13" s="9"/>
      <c r="S13" s="12"/>
      <c r="T13" s="12"/>
      <c r="U13" s="12"/>
      <c r="V13" s="12"/>
      <c r="W13" s="12"/>
      <c r="X13" s="12"/>
      <c r="Y13" s="10"/>
      <c r="Z13" s="12">
        <v>-464.92</v>
      </c>
      <c r="AA13" s="12">
        <v>-233.18</v>
      </c>
      <c r="AB13" s="12">
        <f>SUM(Q13,N13,M13)</f>
        <v>-177</v>
      </c>
      <c r="AC13" s="9">
        <v>4083.43</v>
      </c>
    </row>
    <row r="14" spans="1:29" ht="16.5" customHeight="1">
      <c r="A14" s="8">
        <v>233</v>
      </c>
      <c r="B14" s="7" t="s">
        <v>45</v>
      </c>
      <c r="C14" s="4" t="s">
        <v>46</v>
      </c>
      <c r="D14" s="5" t="s">
        <v>133</v>
      </c>
      <c r="E14" s="10">
        <v>46</v>
      </c>
      <c r="F14" s="10">
        <v>7.36</v>
      </c>
      <c r="G14" s="10">
        <f>(1580+Y14)</f>
        <v>1843.96</v>
      </c>
      <c r="H14" s="10">
        <v>526.66999999999996</v>
      </c>
      <c r="I14" s="10">
        <v>630</v>
      </c>
      <c r="J14" s="10"/>
      <c r="K14" s="10"/>
      <c r="L14" s="12">
        <v>-1668.29</v>
      </c>
      <c r="M14" s="12">
        <v>-0.46</v>
      </c>
      <c r="N14" s="12"/>
      <c r="O14" s="12"/>
      <c r="P14" s="12"/>
      <c r="Q14" s="12">
        <v>-30.8</v>
      </c>
      <c r="R14" s="9"/>
      <c r="S14" s="12"/>
      <c r="T14" s="12"/>
      <c r="U14" s="12"/>
      <c r="V14" s="12"/>
      <c r="W14" s="12">
        <v>-233.16</v>
      </c>
      <c r="X14" s="12">
        <v>-263.95999999999998</v>
      </c>
      <c r="Y14" s="10">
        <v>263.95999999999998</v>
      </c>
      <c r="Z14" s="12">
        <v>-180.83</v>
      </c>
      <c r="AA14" s="12">
        <v>0</v>
      </c>
      <c r="AB14" s="12">
        <f>SUM(X14,W14,Q14,M14,L14)</f>
        <v>-2196.67</v>
      </c>
      <c r="AC14" s="9">
        <v>676.49</v>
      </c>
    </row>
    <row r="15" spans="1:29" ht="16.5" customHeight="1">
      <c r="A15" s="8">
        <v>237</v>
      </c>
      <c r="B15" s="7" t="s">
        <v>47</v>
      </c>
      <c r="C15" s="4" t="s">
        <v>48</v>
      </c>
      <c r="D15" s="5" t="s">
        <v>133</v>
      </c>
      <c r="E15" s="10">
        <v>2463.1799999999998</v>
      </c>
      <c r="F15" s="10">
        <v>394.11</v>
      </c>
      <c r="G15" s="10"/>
      <c r="H15" s="10"/>
      <c r="I15" s="10">
        <v>630</v>
      </c>
      <c r="J15" s="10"/>
      <c r="K15" s="10"/>
      <c r="L15" s="12"/>
      <c r="M15" s="12"/>
      <c r="N15" s="12"/>
      <c r="O15" s="12"/>
      <c r="P15" s="12"/>
      <c r="Q15" s="12">
        <v>-15.4</v>
      </c>
      <c r="R15" s="9"/>
      <c r="S15" s="12"/>
      <c r="T15" s="12"/>
      <c r="U15" s="12"/>
      <c r="V15" s="12">
        <v>-383.43</v>
      </c>
      <c r="W15" s="12"/>
      <c r="X15" s="12"/>
      <c r="Y15" s="10"/>
      <c r="Z15" s="12">
        <v>-264.5</v>
      </c>
      <c r="AA15" s="12">
        <v>-37.44</v>
      </c>
      <c r="AB15" s="12">
        <f>SUM(V15,Q15)</f>
        <v>-398.83</v>
      </c>
      <c r="AC15" s="9">
        <v>2786.52</v>
      </c>
    </row>
    <row r="16" spans="1:29" ht="16.5" customHeight="1">
      <c r="A16" s="8">
        <v>169</v>
      </c>
      <c r="B16" s="7" t="s">
        <v>49</v>
      </c>
      <c r="C16" s="4" t="s">
        <v>39</v>
      </c>
      <c r="D16" s="5" t="s">
        <v>133</v>
      </c>
      <c r="E16" s="10">
        <v>87.47</v>
      </c>
      <c r="F16" s="10">
        <v>41.99</v>
      </c>
      <c r="G16" s="10">
        <f>(4686.16+Y16)</f>
        <v>6153.23</v>
      </c>
      <c r="H16" s="10">
        <v>1562.05</v>
      </c>
      <c r="I16" s="10">
        <v>630</v>
      </c>
      <c r="J16" s="10">
        <v>28.52</v>
      </c>
      <c r="K16" s="10"/>
      <c r="L16" s="12">
        <v>-3415.26</v>
      </c>
      <c r="M16" s="12">
        <v>-0.87</v>
      </c>
      <c r="N16" s="12">
        <v>-120.12</v>
      </c>
      <c r="O16" s="12"/>
      <c r="P16" s="12"/>
      <c r="Q16" s="12"/>
      <c r="R16" s="9">
        <v>-652.79999999999995</v>
      </c>
      <c r="S16" s="12"/>
      <c r="T16" s="12"/>
      <c r="U16" s="12"/>
      <c r="V16" s="12"/>
      <c r="W16" s="12">
        <v>-1347.07</v>
      </c>
      <c r="X16" s="12">
        <v>-1467.07</v>
      </c>
      <c r="Y16" s="10">
        <v>1467.07</v>
      </c>
      <c r="Z16" s="12">
        <v>-713.08</v>
      </c>
      <c r="AA16" s="12">
        <f>R16</f>
        <v>-652.79999999999995</v>
      </c>
      <c r="AB16" s="12">
        <f>SUM(X16,W16,N16,M16,L16)</f>
        <v>-6350.3899999999994</v>
      </c>
      <c r="AC16" s="9">
        <v>786.99</v>
      </c>
    </row>
    <row r="17" spans="1:29" ht="16.5" customHeight="1">
      <c r="A17" s="8">
        <v>155</v>
      </c>
      <c r="B17" s="7" t="s">
        <v>50</v>
      </c>
      <c r="C17" s="4" t="s">
        <v>51</v>
      </c>
      <c r="D17" s="5" t="s">
        <v>133</v>
      </c>
      <c r="E17" s="10">
        <v>9627.75</v>
      </c>
      <c r="F17" s="10">
        <v>4813.88</v>
      </c>
      <c r="G17" s="10"/>
      <c r="H17" s="10"/>
      <c r="I17" s="10">
        <v>630</v>
      </c>
      <c r="J17" s="10">
        <v>300</v>
      </c>
      <c r="K17" s="10">
        <v>1004.69</v>
      </c>
      <c r="L17" s="12"/>
      <c r="M17" s="12"/>
      <c r="N17" s="12">
        <v>-1141</v>
      </c>
      <c r="O17" s="12"/>
      <c r="P17" s="12"/>
      <c r="Q17" s="12"/>
      <c r="R17" s="9"/>
      <c r="S17" s="12"/>
      <c r="T17" s="12"/>
      <c r="U17" s="12"/>
      <c r="V17" s="12"/>
      <c r="W17" s="12"/>
      <c r="X17" s="12"/>
      <c r="Y17" s="10"/>
      <c r="Z17" s="12">
        <v>-713.08</v>
      </c>
      <c r="AA17" s="12">
        <v>-3264.78</v>
      </c>
      <c r="AB17" s="12">
        <f>SUM(N17)</f>
        <v>-1141</v>
      </c>
      <c r="AC17" s="9">
        <v>11257.46</v>
      </c>
    </row>
    <row r="18" spans="1:29" ht="16.5" customHeight="1">
      <c r="A18" s="8">
        <v>23</v>
      </c>
      <c r="B18" s="7" t="s">
        <v>52</v>
      </c>
      <c r="C18" s="4" t="s">
        <v>53</v>
      </c>
      <c r="D18" s="5" t="s">
        <v>133</v>
      </c>
      <c r="E18" s="10">
        <v>1494.03</v>
      </c>
      <c r="F18" s="10">
        <v>1254.99</v>
      </c>
      <c r="G18" s="10"/>
      <c r="H18" s="10"/>
      <c r="I18" s="10">
        <v>630</v>
      </c>
      <c r="J18" s="10"/>
      <c r="K18" s="10"/>
      <c r="L18" s="12"/>
      <c r="M18" s="12"/>
      <c r="N18" s="12"/>
      <c r="O18" s="12"/>
      <c r="P18" s="12"/>
      <c r="Q18" s="12"/>
      <c r="R18" s="9"/>
      <c r="S18" s="12"/>
      <c r="T18" s="12"/>
      <c r="U18" s="12"/>
      <c r="V18" s="12"/>
      <c r="W18" s="12">
        <v>-696.63</v>
      </c>
      <c r="X18" s="12"/>
      <c r="Y18" s="10"/>
      <c r="Z18" s="12">
        <v>-251.51</v>
      </c>
      <c r="AA18" s="12">
        <v>-16.07</v>
      </c>
      <c r="AB18" s="12">
        <f>SUM(W18)</f>
        <v>-696.63</v>
      </c>
      <c r="AC18" s="9">
        <v>2414.81</v>
      </c>
    </row>
    <row r="19" spans="1:29" ht="16.5" customHeight="1">
      <c r="A19" s="8">
        <v>145</v>
      </c>
      <c r="B19" s="7" t="s">
        <v>54</v>
      </c>
      <c r="C19" s="4" t="s">
        <v>53</v>
      </c>
      <c r="D19" s="5" t="s">
        <v>133</v>
      </c>
      <c r="E19" s="10">
        <v>1422.89</v>
      </c>
      <c r="F19" s="10">
        <v>768.36</v>
      </c>
      <c r="G19" s="10"/>
      <c r="H19" s="10"/>
      <c r="I19" s="10">
        <v>630</v>
      </c>
      <c r="J19" s="10"/>
      <c r="K19" s="10"/>
      <c r="L19" s="12"/>
      <c r="M19" s="12"/>
      <c r="N19" s="12"/>
      <c r="O19" s="12"/>
      <c r="P19" s="12"/>
      <c r="Q19" s="12"/>
      <c r="R19" s="9"/>
      <c r="S19" s="12"/>
      <c r="T19" s="12"/>
      <c r="U19" s="12"/>
      <c r="V19" s="12"/>
      <c r="W19" s="12">
        <v>-424.85</v>
      </c>
      <c r="X19" s="12"/>
      <c r="Y19" s="10"/>
      <c r="Z19" s="12">
        <v>-184.57</v>
      </c>
      <c r="AA19" s="12">
        <v>-7.7</v>
      </c>
      <c r="AB19" s="12">
        <f>SUM(W19)</f>
        <v>-424.85</v>
      </c>
      <c r="AC19" s="9">
        <v>2204.13</v>
      </c>
    </row>
    <row r="20" spans="1:29" ht="16.5" customHeight="1">
      <c r="A20" s="8">
        <v>104</v>
      </c>
      <c r="B20" s="7" t="s">
        <v>55</v>
      </c>
      <c r="C20" s="4" t="s">
        <v>39</v>
      </c>
      <c r="D20" s="5" t="s">
        <v>133</v>
      </c>
      <c r="E20" s="10">
        <v>2893.04</v>
      </c>
      <c r="F20" s="10">
        <v>1793.68</v>
      </c>
      <c r="G20" s="10"/>
      <c r="H20" s="10"/>
      <c r="I20" s="10">
        <v>630</v>
      </c>
      <c r="J20" s="10">
        <v>1655.68</v>
      </c>
      <c r="K20" s="10">
        <v>765.05</v>
      </c>
      <c r="L20" s="12"/>
      <c r="M20" s="12">
        <v>-28.93</v>
      </c>
      <c r="N20" s="12"/>
      <c r="O20" s="12"/>
      <c r="P20" s="12"/>
      <c r="Q20" s="12"/>
      <c r="R20" s="9"/>
      <c r="S20" s="12"/>
      <c r="T20" s="12"/>
      <c r="U20" s="12"/>
      <c r="V20" s="12"/>
      <c r="W20" s="12"/>
      <c r="X20" s="12"/>
      <c r="Y20" s="10"/>
      <c r="Z20" s="12">
        <v>-713.08</v>
      </c>
      <c r="AA20" s="12">
        <v>-836.95</v>
      </c>
      <c r="AB20" s="12">
        <f>SUM(M20)</f>
        <v>-28.93</v>
      </c>
      <c r="AC20" s="9">
        <v>6158.49</v>
      </c>
    </row>
    <row r="21" spans="1:29" ht="16.5" customHeight="1">
      <c r="A21" s="8">
        <v>105</v>
      </c>
      <c r="B21" s="7" t="s">
        <v>56</v>
      </c>
      <c r="C21" s="4" t="s">
        <v>53</v>
      </c>
      <c r="D21" s="5" t="s">
        <v>134</v>
      </c>
      <c r="E21" s="10">
        <v>1494.03</v>
      </c>
      <c r="F21" s="10">
        <v>956.18</v>
      </c>
      <c r="G21" s="10"/>
      <c r="H21" s="10"/>
      <c r="I21" s="10">
        <v>630</v>
      </c>
      <c r="J21" s="10"/>
      <c r="K21" s="10"/>
      <c r="L21" s="12"/>
      <c r="M21" s="12"/>
      <c r="N21" s="12"/>
      <c r="O21" s="12"/>
      <c r="P21" s="12"/>
      <c r="Q21" s="12"/>
      <c r="R21" s="9"/>
      <c r="S21" s="12"/>
      <c r="T21" s="12"/>
      <c r="U21" s="12"/>
      <c r="V21" s="12"/>
      <c r="W21" s="12"/>
      <c r="X21" s="12"/>
      <c r="Y21" s="10"/>
      <c r="Z21" s="12">
        <v>-215.65</v>
      </c>
      <c r="AA21" s="12">
        <v>0</v>
      </c>
      <c r="AB21" s="12">
        <v>0</v>
      </c>
      <c r="AC21" s="9">
        <v>2864.56</v>
      </c>
    </row>
    <row r="22" spans="1:29" ht="16.5" customHeight="1">
      <c r="A22" s="8">
        <v>210</v>
      </c>
      <c r="B22" s="7" t="s">
        <v>57</v>
      </c>
      <c r="C22" s="4" t="s">
        <v>39</v>
      </c>
      <c r="D22" s="5" t="s">
        <v>136</v>
      </c>
      <c r="E22" s="10">
        <v>2380.11</v>
      </c>
      <c r="F22" s="10">
        <v>523.62</v>
      </c>
      <c r="G22" s="10"/>
      <c r="H22" s="10"/>
      <c r="I22" s="10">
        <v>630</v>
      </c>
      <c r="J22" s="10">
        <v>506.11</v>
      </c>
      <c r="K22" s="10"/>
      <c r="L22" s="12"/>
      <c r="M22" s="12"/>
      <c r="N22" s="12"/>
      <c r="O22" s="12"/>
      <c r="P22" s="12"/>
      <c r="Q22" s="12">
        <v>-15.4</v>
      </c>
      <c r="R22" s="9"/>
      <c r="S22" s="12"/>
      <c r="T22" s="12"/>
      <c r="U22" s="12"/>
      <c r="V22" s="12"/>
      <c r="W22" s="12"/>
      <c r="X22" s="12"/>
      <c r="Y22" s="10"/>
      <c r="Z22" s="12">
        <v>-336.31</v>
      </c>
      <c r="AA22" s="12">
        <v>-106.23</v>
      </c>
      <c r="AB22" s="12">
        <f>SUM(Q22)</f>
        <v>-15.4</v>
      </c>
      <c r="AC22" s="9">
        <v>3581.9</v>
      </c>
    </row>
    <row r="23" spans="1:29" ht="16.5" customHeight="1">
      <c r="A23" s="8">
        <v>216</v>
      </c>
      <c r="B23" s="7" t="s">
        <v>58</v>
      </c>
      <c r="C23" s="4" t="s">
        <v>28</v>
      </c>
      <c r="D23" s="5" t="s">
        <v>134</v>
      </c>
      <c r="E23" s="10">
        <v>2380.11</v>
      </c>
      <c r="F23" s="10">
        <v>476.02</v>
      </c>
      <c r="G23" s="10"/>
      <c r="H23" s="10"/>
      <c r="I23" s="10">
        <v>630</v>
      </c>
      <c r="J23" s="10">
        <v>300</v>
      </c>
      <c r="K23" s="10"/>
      <c r="L23" s="12"/>
      <c r="M23" s="12"/>
      <c r="N23" s="12"/>
      <c r="O23" s="12"/>
      <c r="P23" s="12"/>
      <c r="Q23" s="12"/>
      <c r="R23" s="9"/>
      <c r="S23" s="12"/>
      <c r="T23" s="12"/>
      <c r="U23" s="12"/>
      <c r="V23" s="12">
        <v>-589.4</v>
      </c>
      <c r="W23" s="12"/>
      <c r="X23" s="12"/>
      <c r="Y23" s="10"/>
      <c r="Z23" s="12">
        <v>-300.79000000000002</v>
      </c>
      <c r="AA23" s="12">
        <v>-73.5</v>
      </c>
      <c r="AB23" s="12">
        <f>SUM(V23)</f>
        <v>-589.4</v>
      </c>
      <c r="AC23" s="9">
        <v>2822.44</v>
      </c>
    </row>
    <row r="24" spans="1:29" ht="16.5" customHeight="1">
      <c r="A24" s="8">
        <v>231</v>
      </c>
      <c r="B24" s="7" t="s">
        <v>59</v>
      </c>
      <c r="C24" s="4" t="s">
        <v>60</v>
      </c>
      <c r="D24" s="5" t="s">
        <v>133</v>
      </c>
      <c r="E24" s="10">
        <v>1108.05</v>
      </c>
      <c r="F24" s="10">
        <v>177.29</v>
      </c>
      <c r="G24" s="10"/>
      <c r="H24" s="10"/>
      <c r="I24" s="10">
        <v>630</v>
      </c>
      <c r="J24" s="10"/>
      <c r="K24" s="10"/>
      <c r="L24" s="12"/>
      <c r="M24" s="12"/>
      <c r="N24" s="12"/>
      <c r="O24" s="12"/>
      <c r="P24" s="12"/>
      <c r="Q24" s="12">
        <v>-46.2</v>
      </c>
      <c r="R24" s="9"/>
      <c r="S24" s="12">
        <v>-217.86</v>
      </c>
      <c r="T24" s="12"/>
      <c r="U24" s="12"/>
      <c r="V24" s="12"/>
      <c r="W24" s="12"/>
      <c r="X24" s="12"/>
      <c r="Y24" s="10"/>
      <c r="Z24" s="12">
        <v>-100</v>
      </c>
      <c r="AA24" s="12">
        <v>0</v>
      </c>
      <c r="AB24" s="12">
        <f>SUM(Q24:S24)</f>
        <v>-264.06</v>
      </c>
      <c r="AC24" s="9">
        <v>1551.28</v>
      </c>
    </row>
    <row r="25" spans="1:29" ht="16.5" customHeight="1">
      <c r="A25" s="8">
        <v>222</v>
      </c>
      <c r="B25" s="7" t="s">
        <v>61</v>
      </c>
      <c r="C25" s="4" t="s">
        <v>62</v>
      </c>
      <c r="D25" s="5" t="s">
        <v>133</v>
      </c>
      <c r="E25" s="10">
        <v>4944.71</v>
      </c>
      <c r="F25" s="10">
        <v>890.05</v>
      </c>
      <c r="G25" s="10"/>
      <c r="H25" s="10"/>
      <c r="I25" s="10">
        <v>630</v>
      </c>
      <c r="J25" s="10"/>
      <c r="K25" s="10"/>
      <c r="L25" s="12"/>
      <c r="M25" s="12"/>
      <c r="N25" s="12">
        <v>-374.02</v>
      </c>
      <c r="O25" s="12"/>
      <c r="P25" s="12"/>
      <c r="Q25" s="12">
        <v>-15.4</v>
      </c>
      <c r="R25" s="9"/>
      <c r="S25" s="12">
        <v>-41.99</v>
      </c>
      <c r="T25" s="12"/>
      <c r="U25" s="12"/>
      <c r="V25" s="12"/>
      <c r="W25" s="12">
        <v>-1402.32</v>
      </c>
      <c r="X25" s="12"/>
      <c r="Y25" s="10"/>
      <c r="Z25" s="12">
        <v>-675.8</v>
      </c>
      <c r="AA25" s="12">
        <v>-497.22</v>
      </c>
      <c r="AB25" s="12">
        <f>SUM(W25,Q25:S25,N25)</f>
        <v>-1833.73</v>
      </c>
      <c r="AC25" s="9">
        <v>3458.01</v>
      </c>
    </row>
    <row r="26" spans="1:29" ht="16.5" customHeight="1">
      <c r="A26" s="8">
        <v>225</v>
      </c>
      <c r="B26" s="7" t="s">
        <v>63</v>
      </c>
      <c r="C26" s="4" t="s">
        <v>39</v>
      </c>
      <c r="D26" s="5" t="s">
        <v>133</v>
      </c>
      <c r="E26" s="10">
        <v>75.56</v>
      </c>
      <c r="F26" s="10">
        <v>13.6</v>
      </c>
      <c r="G26" s="10">
        <v>4245.8900000000003</v>
      </c>
      <c r="H26" s="10">
        <v>1415.3</v>
      </c>
      <c r="I26" s="10">
        <v>630</v>
      </c>
      <c r="J26" s="10">
        <v>26.87</v>
      </c>
      <c r="K26" s="10">
        <v>25.5</v>
      </c>
      <c r="L26" s="12">
        <v>-4553.5200000000004</v>
      </c>
      <c r="M26" s="12"/>
      <c r="N26" s="12"/>
      <c r="O26" s="12"/>
      <c r="P26" s="12"/>
      <c r="Q26" s="12"/>
      <c r="R26" s="9">
        <v>-456.17</v>
      </c>
      <c r="S26" s="12"/>
      <c r="T26" s="12"/>
      <c r="U26" s="12"/>
      <c r="V26" s="12"/>
      <c r="W26" s="12"/>
      <c r="X26" s="12"/>
      <c r="Y26" s="10"/>
      <c r="Z26" s="12">
        <v>-671.31</v>
      </c>
      <c r="AA26" s="12">
        <f>R26</f>
        <v>-456.17</v>
      </c>
      <c r="AB26" s="12">
        <f>SUM(L26)</f>
        <v>-4553.5200000000004</v>
      </c>
      <c r="AC26" s="9">
        <v>751.72</v>
      </c>
    </row>
    <row r="27" spans="1:29" ht="16.5" customHeight="1">
      <c r="A27" s="8">
        <v>207</v>
      </c>
      <c r="B27" s="7" t="s">
        <v>64</v>
      </c>
      <c r="C27" s="4" t="s">
        <v>65</v>
      </c>
      <c r="D27" s="5" t="s">
        <v>137</v>
      </c>
      <c r="E27" s="10">
        <v>2145.2399999999998</v>
      </c>
      <c r="F27" s="10">
        <v>471.95</v>
      </c>
      <c r="G27" s="10"/>
      <c r="H27" s="10"/>
      <c r="I27" s="10">
        <v>630</v>
      </c>
      <c r="J27" s="10">
        <v>506.11</v>
      </c>
      <c r="K27" s="10"/>
      <c r="L27" s="12"/>
      <c r="M27" s="12">
        <v>-21.45</v>
      </c>
      <c r="N27" s="12"/>
      <c r="O27" s="12"/>
      <c r="P27" s="12"/>
      <c r="Q27" s="12">
        <v>-15.4</v>
      </c>
      <c r="R27" s="9"/>
      <c r="S27" s="12"/>
      <c r="T27" s="12"/>
      <c r="U27" s="12"/>
      <c r="V27" s="12"/>
      <c r="W27" s="12">
        <v>-159.88</v>
      </c>
      <c r="X27" s="12"/>
      <c r="Y27" s="10"/>
      <c r="Z27" s="12">
        <v>-296.42</v>
      </c>
      <c r="AA27" s="12">
        <v>-69.23</v>
      </c>
      <c r="AB27" s="12">
        <f>SUM(W27,Q27,M27)</f>
        <v>-196.73</v>
      </c>
      <c r="AC27" s="9">
        <v>3190.92</v>
      </c>
    </row>
    <row r="28" spans="1:29" ht="16.5" customHeight="1">
      <c r="A28" s="8">
        <v>201</v>
      </c>
      <c r="B28" s="7" t="s">
        <v>66</v>
      </c>
      <c r="C28" s="4" t="s">
        <v>67</v>
      </c>
      <c r="D28" s="5" t="s">
        <v>133</v>
      </c>
      <c r="E28" s="10">
        <v>1454.01</v>
      </c>
      <c r="F28" s="10">
        <v>348.96</v>
      </c>
      <c r="G28" s="10"/>
      <c r="H28" s="10"/>
      <c r="I28" s="10">
        <v>630</v>
      </c>
      <c r="J28" s="10"/>
      <c r="K28" s="10"/>
      <c r="L28" s="12"/>
      <c r="M28" s="12"/>
      <c r="N28" s="12"/>
      <c r="O28" s="12"/>
      <c r="P28" s="12"/>
      <c r="Q28" s="12">
        <v>-15.4</v>
      </c>
      <c r="R28" s="9"/>
      <c r="S28" s="12">
        <v>-64.7</v>
      </c>
      <c r="T28" s="12"/>
      <c r="U28" s="12"/>
      <c r="V28" s="12"/>
      <c r="W28" s="12"/>
      <c r="X28" s="12"/>
      <c r="Y28" s="10"/>
      <c r="Z28" s="12">
        <v>-146.58000000000001</v>
      </c>
      <c r="AA28" s="12">
        <v>0</v>
      </c>
      <c r="AB28" s="12">
        <f>SUM(S28,Q28)</f>
        <v>-80.100000000000009</v>
      </c>
      <c r="AC28" s="9">
        <v>2206.29</v>
      </c>
    </row>
    <row r="29" spans="1:29" ht="16.5" customHeight="1">
      <c r="A29" s="8">
        <v>259</v>
      </c>
      <c r="B29" s="7" t="s">
        <v>68</v>
      </c>
      <c r="C29" s="4" t="s">
        <v>46</v>
      </c>
      <c r="D29" s="5" t="s">
        <v>134</v>
      </c>
      <c r="E29" s="10">
        <v>1379.91</v>
      </c>
      <c r="F29" s="10">
        <v>110.39</v>
      </c>
      <c r="G29" s="10"/>
      <c r="H29" s="10"/>
      <c r="I29" s="10">
        <v>630</v>
      </c>
      <c r="J29" s="10"/>
      <c r="K29" s="10"/>
      <c r="L29" s="12"/>
      <c r="M29" s="12"/>
      <c r="N29" s="12"/>
      <c r="O29" s="12"/>
      <c r="P29" s="12"/>
      <c r="Q29" s="12"/>
      <c r="R29" s="9"/>
      <c r="S29" s="12"/>
      <c r="T29" s="12"/>
      <c r="U29" s="12"/>
      <c r="V29" s="12"/>
      <c r="W29" s="12"/>
      <c r="X29" s="12"/>
      <c r="Y29" s="10"/>
      <c r="Z29" s="12">
        <v>-118.44</v>
      </c>
      <c r="AA29" s="12">
        <v>0</v>
      </c>
      <c r="AB29" s="12">
        <v>0</v>
      </c>
      <c r="AC29" s="9">
        <v>2001.86</v>
      </c>
    </row>
    <row r="30" spans="1:29" ht="16.5" customHeight="1">
      <c r="A30" s="8">
        <v>250</v>
      </c>
      <c r="B30" s="7" t="s">
        <v>69</v>
      </c>
      <c r="C30" s="4" t="s">
        <v>48</v>
      </c>
      <c r="D30" s="5" t="s">
        <v>133</v>
      </c>
      <c r="E30" s="10">
        <v>2463.1799999999998</v>
      </c>
      <c r="F30" s="10">
        <v>197.05</v>
      </c>
      <c r="G30" s="10"/>
      <c r="H30" s="10"/>
      <c r="I30" s="10">
        <v>630</v>
      </c>
      <c r="J30" s="10"/>
      <c r="K30" s="10"/>
      <c r="L30" s="12"/>
      <c r="M30" s="12"/>
      <c r="N30" s="12"/>
      <c r="O30" s="12"/>
      <c r="P30" s="12"/>
      <c r="Q30" s="12"/>
      <c r="R30" s="9"/>
      <c r="S30" s="12"/>
      <c r="T30" s="12"/>
      <c r="U30" s="12"/>
      <c r="V30" s="12"/>
      <c r="W30" s="12">
        <v>-722.68</v>
      </c>
      <c r="X30" s="12"/>
      <c r="Y30" s="10"/>
      <c r="Z30" s="12">
        <v>-240.85</v>
      </c>
      <c r="AA30" s="12">
        <v>-38.65</v>
      </c>
      <c r="AB30" s="12">
        <f>SUM(W30)</f>
        <v>-722.68</v>
      </c>
      <c r="AC30" s="9">
        <v>2288.0500000000002</v>
      </c>
    </row>
    <row r="31" spans="1:29" ht="16.5" customHeight="1">
      <c r="A31" s="8">
        <v>253</v>
      </c>
      <c r="B31" s="7" t="s">
        <v>70</v>
      </c>
      <c r="C31" s="4" t="s">
        <v>32</v>
      </c>
      <c r="D31" s="5" t="s">
        <v>133</v>
      </c>
      <c r="E31" s="10">
        <v>1862.89</v>
      </c>
      <c r="F31" s="10">
        <v>186.29</v>
      </c>
      <c r="G31" s="10"/>
      <c r="H31" s="10"/>
      <c r="I31" s="10">
        <v>630</v>
      </c>
      <c r="J31" s="10"/>
      <c r="K31" s="10"/>
      <c r="L31" s="12"/>
      <c r="M31" s="12"/>
      <c r="N31" s="12"/>
      <c r="O31" s="12"/>
      <c r="P31" s="12"/>
      <c r="Q31" s="12"/>
      <c r="R31" s="9"/>
      <c r="S31" s="12"/>
      <c r="T31" s="12">
        <v>-211.5</v>
      </c>
      <c r="U31" s="12"/>
      <c r="V31" s="12"/>
      <c r="W31" s="12"/>
      <c r="X31" s="12"/>
      <c r="Y31" s="10"/>
      <c r="Z31" s="12">
        <v>-168.74</v>
      </c>
      <c r="AA31" s="12">
        <v>0</v>
      </c>
      <c r="AB31" s="12">
        <f>SUM(T31)</f>
        <v>-211.5</v>
      </c>
      <c r="AC31" s="9">
        <v>2298.94</v>
      </c>
    </row>
    <row r="32" spans="1:29" ht="16.5" customHeight="1">
      <c r="A32" s="8">
        <v>221</v>
      </c>
      <c r="B32" s="7" t="s">
        <v>71</v>
      </c>
      <c r="C32" s="4" t="s">
        <v>39</v>
      </c>
      <c r="D32" s="5" t="s">
        <v>133</v>
      </c>
      <c r="E32" s="10">
        <v>2266.77</v>
      </c>
      <c r="F32" s="10">
        <v>408.02</v>
      </c>
      <c r="G32" s="10"/>
      <c r="H32" s="10"/>
      <c r="I32" s="10">
        <v>630</v>
      </c>
      <c r="J32" s="10">
        <v>506.11</v>
      </c>
      <c r="K32" s="10"/>
      <c r="L32" s="12"/>
      <c r="M32" s="12">
        <v>-22.67</v>
      </c>
      <c r="N32" s="12"/>
      <c r="O32" s="12"/>
      <c r="P32" s="12"/>
      <c r="Q32" s="12"/>
      <c r="R32" s="9"/>
      <c r="S32" s="12"/>
      <c r="T32" s="12"/>
      <c r="U32" s="12"/>
      <c r="V32" s="12">
        <v>-603.30999999999995</v>
      </c>
      <c r="W32" s="12"/>
      <c r="X32" s="12"/>
      <c r="Y32" s="10"/>
      <c r="Z32" s="12">
        <v>-304.26</v>
      </c>
      <c r="AA32" s="12">
        <v>-76.7</v>
      </c>
      <c r="AB32" s="12">
        <f>SUM(V32,M32)</f>
        <v>-625.9799999999999</v>
      </c>
      <c r="AC32" s="9">
        <v>2803.96</v>
      </c>
    </row>
    <row r="33" spans="1:29" ht="16.5" customHeight="1">
      <c r="A33" s="8">
        <v>213</v>
      </c>
      <c r="B33" s="7" t="s">
        <v>72</v>
      </c>
      <c r="C33" s="4" t="s">
        <v>28</v>
      </c>
      <c r="D33" s="5" t="s">
        <v>137</v>
      </c>
      <c r="E33" s="10">
        <v>2380.11</v>
      </c>
      <c r="F33" s="10">
        <v>476.02</v>
      </c>
      <c r="G33" s="10"/>
      <c r="H33" s="10"/>
      <c r="I33" s="10">
        <v>630</v>
      </c>
      <c r="J33" s="10"/>
      <c r="K33" s="10">
        <v>401.36</v>
      </c>
      <c r="L33" s="12"/>
      <c r="M33" s="12"/>
      <c r="N33" s="12"/>
      <c r="O33" s="12"/>
      <c r="P33" s="12"/>
      <c r="Q33" s="12">
        <v>-30.8</v>
      </c>
      <c r="R33" s="9"/>
      <c r="S33" s="12"/>
      <c r="T33" s="12"/>
      <c r="U33" s="12"/>
      <c r="V33" s="12">
        <v>-742.3</v>
      </c>
      <c r="W33" s="12"/>
      <c r="X33" s="12"/>
      <c r="Y33" s="10"/>
      <c r="Z33" s="12">
        <v>-314.98</v>
      </c>
      <c r="AA33" s="12">
        <v>-49.45</v>
      </c>
      <c r="AB33" s="12">
        <f>SUM(V33,Q33)</f>
        <v>-773.09999999999991</v>
      </c>
      <c r="AC33" s="9">
        <v>2749.96</v>
      </c>
    </row>
    <row r="34" spans="1:29" ht="16.5" customHeight="1">
      <c r="A34" s="8">
        <v>265</v>
      </c>
      <c r="B34" s="7" t="s">
        <v>73</v>
      </c>
      <c r="C34" s="4" t="s">
        <v>48</v>
      </c>
      <c r="D34" s="5" t="s">
        <v>138</v>
      </c>
      <c r="E34" s="10">
        <v>82.11</v>
      </c>
      <c r="F34" s="10">
        <v>3.28</v>
      </c>
      <c r="G34" s="10">
        <v>2517.0100000000002</v>
      </c>
      <c r="H34" s="10">
        <v>839</v>
      </c>
      <c r="I34" s="10">
        <v>630</v>
      </c>
      <c r="J34" s="10"/>
      <c r="K34" s="10"/>
      <c r="L34" s="12">
        <v>-2927.95</v>
      </c>
      <c r="M34" s="12"/>
      <c r="N34" s="12"/>
      <c r="O34" s="12"/>
      <c r="P34" s="12"/>
      <c r="Q34" s="12"/>
      <c r="R34" s="9">
        <v>-99.29</v>
      </c>
      <c r="S34" s="12"/>
      <c r="T34" s="12"/>
      <c r="U34" s="12"/>
      <c r="V34" s="12"/>
      <c r="W34" s="12"/>
      <c r="X34" s="12"/>
      <c r="Y34" s="10"/>
      <c r="Z34" s="12">
        <v>-340.73</v>
      </c>
      <c r="AA34" s="12">
        <f>R34</f>
        <v>-99.29</v>
      </c>
      <c r="AB34" s="12">
        <f>SUM(L34)</f>
        <v>-2927.95</v>
      </c>
      <c r="AC34" s="9">
        <v>703.43</v>
      </c>
    </row>
    <row r="35" spans="1:29" ht="16.5" customHeight="1">
      <c r="A35" s="8">
        <v>224</v>
      </c>
      <c r="B35" s="7" t="s">
        <v>74</v>
      </c>
      <c r="C35" s="4" t="s">
        <v>41</v>
      </c>
      <c r="D35" s="6" t="s">
        <v>136</v>
      </c>
      <c r="E35" s="10">
        <v>2043.09</v>
      </c>
      <c r="F35" s="10">
        <v>367.76</v>
      </c>
      <c r="G35" s="10"/>
      <c r="H35" s="10"/>
      <c r="I35" s="10">
        <v>630</v>
      </c>
      <c r="J35" s="10"/>
      <c r="K35" s="10">
        <v>401.36</v>
      </c>
      <c r="L35" s="12"/>
      <c r="M35" s="12">
        <v>-20.43</v>
      </c>
      <c r="N35" s="12"/>
      <c r="O35" s="12"/>
      <c r="P35" s="12"/>
      <c r="Q35" s="12"/>
      <c r="R35" s="9"/>
      <c r="S35" s="12"/>
      <c r="T35" s="12"/>
      <c r="U35" s="12"/>
      <c r="V35" s="12">
        <v>-575.58000000000004</v>
      </c>
      <c r="W35" s="12">
        <v>-375.86</v>
      </c>
      <c r="X35" s="12"/>
      <c r="Y35" s="10"/>
      <c r="Z35" s="12">
        <v>-259.08999999999997</v>
      </c>
      <c r="AA35" s="12">
        <v>-34.46</v>
      </c>
      <c r="AB35" s="12">
        <f>SUM(W35,V35,M35)</f>
        <v>-971.87</v>
      </c>
      <c r="AC35" s="9">
        <v>2176.79</v>
      </c>
    </row>
    <row r="36" spans="1:29" ht="16.5" customHeight="1">
      <c r="A36" s="8">
        <v>243</v>
      </c>
      <c r="B36" s="7" t="s">
        <v>75</v>
      </c>
      <c r="C36" s="4" t="s">
        <v>76</v>
      </c>
      <c r="D36" s="5" t="s">
        <v>133</v>
      </c>
      <c r="E36" s="10">
        <v>4749.42</v>
      </c>
      <c r="F36" s="10">
        <v>664.92</v>
      </c>
      <c r="G36" s="10"/>
      <c r="H36" s="10"/>
      <c r="I36" s="10">
        <v>630</v>
      </c>
      <c r="J36" s="10">
        <v>1388.5</v>
      </c>
      <c r="K36" s="10">
        <v>1004.69</v>
      </c>
      <c r="L36" s="12"/>
      <c r="M36" s="12"/>
      <c r="N36" s="12"/>
      <c r="O36" s="12"/>
      <c r="P36" s="12"/>
      <c r="Q36" s="12">
        <v>-30.8</v>
      </c>
      <c r="R36" s="9"/>
      <c r="S36" s="12"/>
      <c r="T36" s="12"/>
      <c r="U36" s="12"/>
      <c r="V36" s="12"/>
      <c r="W36" s="12">
        <v>-1181.77</v>
      </c>
      <c r="X36" s="12"/>
      <c r="Y36" s="10"/>
      <c r="Z36" s="12">
        <v>-713.08</v>
      </c>
      <c r="AA36" s="12">
        <v>-925.2</v>
      </c>
      <c r="AB36" s="12">
        <f>SUM(W36,Q36)</f>
        <v>-1212.57</v>
      </c>
      <c r="AC36" s="9">
        <v>5586.68</v>
      </c>
    </row>
    <row r="37" spans="1:29" ht="16.5" customHeight="1">
      <c r="A37" s="8">
        <v>152</v>
      </c>
      <c r="B37" s="7" t="s">
        <v>77</v>
      </c>
      <c r="C37" s="4" t="s">
        <v>28</v>
      </c>
      <c r="D37" s="5" t="s">
        <v>133</v>
      </c>
      <c r="E37" s="10">
        <v>2755.27</v>
      </c>
      <c r="F37" s="10">
        <v>1432.74</v>
      </c>
      <c r="G37" s="10"/>
      <c r="H37" s="10"/>
      <c r="I37" s="10">
        <v>630</v>
      </c>
      <c r="J37" s="10">
        <v>904.27</v>
      </c>
      <c r="K37" s="10"/>
      <c r="L37" s="12"/>
      <c r="M37" s="12"/>
      <c r="N37" s="12"/>
      <c r="O37" s="12"/>
      <c r="P37" s="12"/>
      <c r="Q37" s="12"/>
      <c r="R37" s="9"/>
      <c r="S37" s="12"/>
      <c r="T37" s="12"/>
      <c r="U37" s="12"/>
      <c r="V37" s="12"/>
      <c r="W37" s="12"/>
      <c r="X37" s="12"/>
      <c r="Y37" s="10"/>
      <c r="Z37" s="12">
        <v>-571.85</v>
      </c>
      <c r="AA37" s="12">
        <v>-380.97</v>
      </c>
      <c r="AB37" s="12">
        <v>0</v>
      </c>
      <c r="AC37" s="9">
        <v>4769.46</v>
      </c>
    </row>
    <row r="38" spans="1:29" ht="16.5" customHeight="1">
      <c r="A38" s="8">
        <v>109</v>
      </c>
      <c r="B38" s="7" t="s">
        <v>78</v>
      </c>
      <c r="C38" s="4" t="s">
        <v>79</v>
      </c>
      <c r="D38" s="5" t="s">
        <v>133</v>
      </c>
      <c r="E38" s="10">
        <v>6069.52</v>
      </c>
      <c r="F38" s="10">
        <v>3763.1</v>
      </c>
      <c r="G38" s="10"/>
      <c r="H38" s="10"/>
      <c r="I38" s="10">
        <v>630</v>
      </c>
      <c r="J38" s="10">
        <v>1674.49</v>
      </c>
      <c r="K38" s="10"/>
      <c r="L38" s="12"/>
      <c r="M38" s="12"/>
      <c r="N38" s="12">
        <v>-462.61</v>
      </c>
      <c r="O38" s="12"/>
      <c r="P38" s="12"/>
      <c r="Q38" s="12">
        <v>-30.8</v>
      </c>
      <c r="R38" s="9"/>
      <c r="S38" s="12"/>
      <c r="T38" s="12"/>
      <c r="U38" s="12"/>
      <c r="V38" s="12">
        <v>-2157.1999999999998</v>
      </c>
      <c r="W38" s="12"/>
      <c r="X38" s="12"/>
      <c r="Y38" s="10"/>
      <c r="Z38" s="12">
        <v>-713.08</v>
      </c>
      <c r="AA38" s="12">
        <v>-2099</v>
      </c>
      <c r="AB38" s="12">
        <f>SUM(V38,Q38,N38)</f>
        <v>-2650.61</v>
      </c>
      <c r="AC38" s="9">
        <v>6674.42</v>
      </c>
    </row>
    <row r="39" spans="1:29" ht="16.5" customHeight="1">
      <c r="A39" s="8">
        <v>202</v>
      </c>
      <c r="B39" s="7" t="s">
        <v>80</v>
      </c>
      <c r="C39" s="4" t="s">
        <v>39</v>
      </c>
      <c r="D39" s="5" t="s">
        <v>133</v>
      </c>
      <c r="E39" s="10">
        <v>2380.11</v>
      </c>
      <c r="F39" s="10">
        <v>523.62</v>
      </c>
      <c r="G39" s="10"/>
      <c r="H39" s="10"/>
      <c r="I39" s="10">
        <v>630</v>
      </c>
      <c r="J39" s="10">
        <v>506.11</v>
      </c>
      <c r="K39" s="10"/>
      <c r="L39" s="12"/>
      <c r="M39" s="12"/>
      <c r="N39" s="12"/>
      <c r="O39" s="12"/>
      <c r="P39" s="12"/>
      <c r="Q39" s="12"/>
      <c r="R39" s="9"/>
      <c r="S39" s="12"/>
      <c r="T39" s="12"/>
      <c r="U39" s="12"/>
      <c r="V39" s="12">
        <v>-696.35</v>
      </c>
      <c r="W39" s="12"/>
      <c r="X39" s="12"/>
      <c r="Y39" s="10"/>
      <c r="Z39" s="12">
        <v>-336.31</v>
      </c>
      <c r="AA39" s="12">
        <v>-59.28</v>
      </c>
      <c r="AB39" s="12">
        <f>SUM(V39)</f>
        <v>-696.35</v>
      </c>
      <c r="AC39" s="9">
        <v>2947.9</v>
      </c>
    </row>
    <row r="40" spans="1:29" ht="16.5" customHeight="1">
      <c r="A40" s="8">
        <v>228</v>
      </c>
      <c r="B40" s="7" t="s">
        <v>81</v>
      </c>
      <c r="C40" s="4" t="s">
        <v>65</v>
      </c>
      <c r="D40" s="5" t="s">
        <v>139</v>
      </c>
      <c r="E40" s="10">
        <v>68.099999999999994</v>
      </c>
      <c r="F40" s="10">
        <v>10.9</v>
      </c>
      <c r="G40" s="10">
        <f>(2807.76+Y40)</f>
        <v>3181.78</v>
      </c>
      <c r="H40" s="10">
        <v>935.92</v>
      </c>
      <c r="I40" s="10">
        <v>630</v>
      </c>
      <c r="J40" s="10">
        <v>16.87</v>
      </c>
      <c r="K40" s="10"/>
      <c r="L40" s="12">
        <v>-2865.76</v>
      </c>
      <c r="M40" s="12"/>
      <c r="N40" s="12">
        <v>-374.02</v>
      </c>
      <c r="O40" s="12"/>
      <c r="P40" s="12"/>
      <c r="Q40" s="12"/>
      <c r="R40" s="9">
        <v>-120.86</v>
      </c>
      <c r="S40" s="12"/>
      <c r="T40" s="12"/>
      <c r="U40" s="12"/>
      <c r="V40" s="12"/>
      <c r="W40" s="12"/>
      <c r="X40" s="12">
        <v>-374.02</v>
      </c>
      <c r="Y40" s="10">
        <v>374.02</v>
      </c>
      <c r="Z40" s="12">
        <v>-396.47</v>
      </c>
      <c r="AA40" s="12">
        <f>R40</f>
        <v>-120.86</v>
      </c>
      <c r="AB40" s="12">
        <f>SUM(X40,N40,L40)</f>
        <v>-3613.8</v>
      </c>
      <c r="AC40" s="9">
        <v>712.44</v>
      </c>
    </row>
    <row r="41" spans="1:29" ht="16.5" customHeight="1">
      <c r="A41" s="8">
        <v>163</v>
      </c>
      <c r="B41" s="7" t="s">
        <v>82</v>
      </c>
      <c r="C41" s="4" t="s">
        <v>51</v>
      </c>
      <c r="D41" s="5" t="s">
        <v>140</v>
      </c>
      <c r="E41" s="10">
        <v>9627.75</v>
      </c>
      <c r="F41" s="10">
        <v>4621.32</v>
      </c>
      <c r="G41" s="10"/>
      <c r="H41" s="10"/>
      <c r="I41" s="10">
        <v>630</v>
      </c>
      <c r="J41" s="10"/>
      <c r="K41" s="10">
        <v>401.36</v>
      </c>
      <c r="L41" s="12"/>
      <c r="M41" s="12">
        <v>-96.28</v>
      </c>
      <c r="N41" s="12">
        <v>-2528.83</v>
      </c>
      <c r="O41" s="12"/>
      <c r="P41" s="12"/>
      <c r="Q41" s="12"/>
      <c r="R41" s="9"/>
      <c r="S41" s="12"/>
      <c r="T41" s="12"/>
      <c r="U41" s="12"/>
      <c r="V41" s="12"/>
      <c r="W41" s="12"/>
      <c r="X41" s="12"/>
      <c r="Y41" s="10"/>
      <c r="Z41" s="12">
        <v>-713.08</v>
      </c>
      <c r="AA41" s="12">
        <v>-2807</v>
      </c>
      <c r="AB41" s="12">
        <f>SUM(N41,M41)</f>
        <v>-2625.11</v>
      </c>
      <c r="AC41" s="9">
        <v>9135.24</v>
      </c>
    </row>
    <row r="42" spans="1:29" ht="16.5" customHeight="1">
      <c r="A42" s="8">
        <v>100</v>
      </c>
      <c r="B42" s="7" t="s">
        <v>83</v>
      </c>
      <c r="C42" s="4" t="s">
        <v>39</v>
      </c>
      <c r="D42" s="5" t="s">
        <v>133</v>
      </c>
      <c r="E42" s="10">
        <v>2893.04</v>
      </c>
      <c r="F42" s="10">
        <v>1851.55</v>
      </c>
      <c r="G42" s="10"/>
      <c r="H42" s="10"/>
      <c r="I42" s="10">
        <v>630</v>
      </c>
      <c r="J42" s="10">
        <v>855.68</v>
      </c>
      <c r="K42" s="10"/>
      <c r="L42" s="12"/>
      <c r="M42" s="12"/>
      <c r="N42" s="12">
        <v>-925.22</v>
      </c>
      <c r="O42" s="12"/>
      <c r="P42" s="12"/>
      <c r="Q42" s="12"/>
      <c r="R42" s="9"/>
      <c r="S42" s="12"/>
      <c r="T42" s="12"/>
      <c r="U42" s="12"/>
      <c r="V42" s="12"/>
      <c r="W42" s="12"/>
      <c r="X42" s="12"/>
      <c r="Y42" s="10"/>
      <c r="Z42" s="12">
        <v>-642.97</v>
      </c>
      <c r="AA42" s="12">
        <v>-493.9</v>
      </c>
      <c r="AB42" s="12">
        <f>SUM(N42)</f>
        <v>-925.22</v>
      </c>
      <c r="AC42" s="9">
        <v>4168.18</v>
      </c>
    </row>
    <row r="43" spans="1:29" ht="16.5" customHeight="1">
      <c r="A43" s="8">
        <v>181</v>
      </c>
      <c r="B43" s="7" t="s">
        <v>84</v>
      </c>
      <c r="C43" s="4" t="s">
        <v>30</v>
      </c>
      <c r="D43" s="5" t="s">
        <v>133</v>
      </c>
      <c r="E43" s="10">
        <v>2499.12</v>
      </c>
      <c r="F43" s="10">
        <v>999.65</v>
      </c>
      <c r="G43" s="10"/>
      <c r="H43" s="10"/>
      <c r="I43" s="10">
        <v>630</v>
      </c>
      <c r="J43" s="10">
        <v>843.77</v>
      </c>
      <c r="K43" s="10">
        <v>938.66</v>
      </c>
      <c r="L43" s="12"/>
      <c r="M43" s="12">
        <v>-24.99</v>
      </c>
      <c r="N43" s="12">
        <v>-374.02</v>
      </c>
      <c r="O43" s="12"/>
      <c r="P43" s="12"/>
      <c r="Q43" s="12">
        <v>-19.52</v>
      </c>
      <c r="R43" s="9"/>
      <c r="S43" s="12">
        <v>-33.25</v>
      </c>
      <c r="T43" s="12">
        <v>-54.5</v>
      </c>
      <c r="U43" s="12"/>
      <c r="V43" s="12"/>
      <c r="W43" s="12">
        <v>-1458.1</v>
      </c>
      <c r="X43" s="12"/>
      <c r="Y43" s="10"/>
      <c r="Z43" s="12">
        <v>-598.29999999999995</v>
      </c>
      <c r="AA43" s="12">
        <v>-374.86</v>
      </c>
      <c r="AB43" s="12">
        <f>SUM(W43,Q43:T43,N43,M43)</f>
        <v>-1964.3799999999999</v>
      </c>
      <c r="AC43" s="9">
        <v>2973.66</v>
      </c>
    </row>
    <row r="44" spans="1:29" ht="16.5" customHeight="1">
      <c r="A44" s="8">
        <v>164</v>
      </c>
      <c r="B44" s="7" t="s">
        <v>85</v>
      </c>
      <c r="C44" s="4" t="s">
        <v>86</v>
      </c>
      <c r="D44" s="5" t="s">
        <v>133</v>
      </c>
      <c r="E44" s="10">
        <v>1778.15</v>
      </c>
      <c r="F44" s="10">
        <v>853.51</v>
      </c>
      <c r="G44" s="10"/>
      <c r="H44" s="10"/>
      <c r="I44" s="10">
        <v>630</v>
      </c>
      <c r="J44" s="10">
        <v>291.31</v>
      </c>
      <c r="K44" s="10"/>
      <c r="L44" s="12"/>
      <c r="M44" s="12"/>
      <c r="N44" s="12"/>
      <c r="O44" s="12"/>
      <c r="P44" s="12"/>
      <c r="Q44" s="12">
        <v>-15.4</v>
      </c>
      <c r="R44" s="9"/>
      <c r="S44" s="12"/>
      <c r="T44" s="12"/>
      <c r="U44" s="12"/>
      <c r="V44" s="12"/>
      <c r="W44" s="12"/>
      <c r="X44" s="12"/>
      <c r="Y44" s="10"/>
      <c r="Z44" s="12">
        <v>-272.38</v>
      </c>
      <c r="AA44" s="12">
        <v>-55.99</v>
      </c>
      <c r="AB44" s="12">
        <f>SUM(Q44)</f>
        <v>-15.4</v>
      </c>
      <c r="AC44" s="9">
        <v>3209.2</v>
      </c>
    </row>
    <row r="45" spans="1:29" ht="16.5" customHeight="1">
      <c r="A45" s="8">
        <v>171</v>
      </c>
      <c r="B45" s="7" t="s">
        <v>87</v>
      </c>
      <c r="C45" s="4" t="s">
        <v>39</v>
      </c>
      <c r="D45" s="5" t="s">
        <v>133</v>
      </c>
      <c r="E45" s="10">
        <v>87.47</v>
      </c>
      <c r="F45" s="10">
        <v>40.24</v>
      </c>
      <c r="G45" s="10">
        <f>(5751.69+Y45)</f>
        <v>7488.3899999999994</v>
      </c>
      <c r="H45" s="10">
        <v>1917.23</v>
      </c>
      <c r="I45" s="10">
        <v>630</v>
      </c>
      <c r="J45" s="10">
        <v>38.520000000000003</v>
      </c>
      <c r="K45" s="10">
        <v>25.5</v>
      </c>
      <c r="L45" s="12">
        <v>-3268.46</v>
      </c>
      <c r="M45" s="12"/>
      <c r="N45" s="12">
        <v>-1141</v>
      </c>
      <c r="O45" s="12">
        <v>-509.51</v>
      </c>
      <c r="P45" s="12">
        <v>-1251.29</v>
      </c>
      <c r="Q45" s="12"/>
      <c r="R45" s="9">
        <v>-699.39</v>
      </c>
      <c r="S45" s="12"/>
      <c r="T45" s="12">
        <v>-50</v>
      </c>
      <c r="U45" s="12"/>
      <c r="V45" s="12"/>
      <c r="W45" s="12">
        <v>-595.70000000000005</v>
      </c>
      <c r="X45" s="12">
        <v>-1736.7</v>
      </c>
      <c r="Y45" s="10">
        <v>1736.7</v>
      </c>
      <c r="Z45" s="12">
        <v>-713.08</v>
      </c>
      <c r="AA45" s="12">
        <f>R45</f>
        <v>-699.39</v>
      </c>
      <c r="AB45" s="12">
        <f>SUM(X45,W45,T45,N45:P45,L45)</f>
        <v>-8552.66</v>
      </c>
      <c r="AC45" s="9">
        <v>262.22000000000003</v>
      </c>
    </row>
    <row r="46" spans="1:29" ht="16.5" customHeight="1">
      <c r="A46" s="8">
        <v>205</v>
      </c>
      <c r="B46" s="7" t="s">
        <v>88</v>
      </c>
      <c r="C46" s="4" t="s">
        <v>28</v>
      </c>
      <c r="D46" s="5" t="s">
        <v>139</v>
      </c>
      <c r="E46" s="10">
        <v>2380.11</v>
      </c>
      <c r="F46" s="10">
        <v>523.62</v>
      </c>
      <c r="G46" s="10"/>
      <c r="H46" s="10"/>
      <c r="I46" s="10">
        <v>630</v>
      </c>
      <c r="J46" s="10">
        <v>300</v>
      </c>
      <c r="K46" s="10"/>
      <c r="L46" s="12"/>
      <c r="M46" s="12">
        <v>-23.8</v>
      </c>
      <c r="N46" s="12"/>
      <c r="O46" s="12"/>
      <c r="P46" s="12"/>
      <c r="Q46" s="12">
        <v>-15.4</v>
      </c>
      <c r="R46" s="9"/>
      <c r="S46" s="12"/>
      <c r="T46" s="12"/>
      <c r="U46" s="12"/>
      <c r="V46" s="12">
        <v>-568.73</v>
      </c>
      <c r="W46" s="12"/>
      <c r="X46" s="12"/>
      <c r="Y46" s="10"/>
      <c r="Z46" s="12">
        <v>-307.45</v>
      </c>
      <c r="AA46" s="12">
        <v>-79.64</v>
      </c>
      <c r="AB46" s="12">
        <f>SUM(V46,Q46,M46)</f>
        <v>-607.92999999999995</v>
      </c>
      <c r="AC46" s="9">
        <v>2838.71</v>
      </c>
    </row>
    <row r="47" spans="1:29" ht="16.5" customHeight="1">
      <c r="A47" s="8">
        <v>269</v>
      </c>
      <c r="B47" s="7" t="s">
        <v>89</v>
      </c>
      <c r="C47" s="4" t="s">
        <v>60</v>
      </c>
      <c r="D47" s="5" t="s">
        <v>133</v>
      </c>
      <c r="E47" s="10">
        <v>1108.05</v>
      </c>
      <c r="F47" s="10">
        <v>22.16</v>
      </c>
      <c r="G47" s="10"/>
      <c r="H47" s="10"/>
      <c r="I47" s="10">
        <v>630</v>
      </c>
      <c r="J47" s="10"/>
      <c r="K47" s="10"/>
      <c r="L47" s="12"/>
      <c r="M47" s="12"/>
      <c r="N47" s="12"/>
      <c r="O47" s="12"/>
      <c r="P47" s="12"/>
      <c r="Q47" s="12"/>
      <c r="R47" s="9"/>
      <c r="S47" s="12"/>
      <c r="T47" s="12"/>
      <c r="U47" s="12"/>
      <c r="V47" s="12"/>
      <c r="W47" s="12"/>
      <c r="X47" s="12"/>
      <c r="Y47" s="10"/>
      <c r="Z47" s="12">
        <v>-86.03</v>
      </c>
      <c r="AA47" s="12">
        <v>0</v>
      </c>
      <c r="AB47" s="12">
        <v>0</v>
      </c>
      <c r="AC47" s="9">
        <v>1674.18</v>
      </c>
    </row>
    <row r="48" spans="1:29" ht="16.5" customHeight="1">
      <c r="A48" s="8">
        <v>176</v>
      </c>
      <c r="B48" s="7" t="s">
        <v>90</v>
      </c>
      <c r="C48" s="4" t="s">
        <v>86</v>
      </c>
      <c r="D48" s="5" t="s">
        <v>133</v>
      </c>
      <c r="E48" s="10">
        <v>1778.15</v>
      </c>
      <c r="F48" s="10">
        <v>782.39</v>
      </c>
      <c r="G48" s="10"/>
      <c r="H48" s="10"/>
      <c r="I48" s="10">
        <v>630</v>
      </c>
      <c r="J48" s="10">
        <v>291.31</v>
      </c>
      <c r="K48" s="10"/>
      <c r="L48" s="12"/>
      <c r="M48" s="12">
        <v>-17.78</v>
      </c>
      <c r="N48" s="12"/>
      <c r="O48" s="12"/>
      <c r="P48" s="12"/>
      <c r="Q48" s="12">
        <v>-30.8</v>
      </c>
      <c r="R48" s="9"/>
      <c r="S48" s="12"/>
      <c r="T48" s="12"/>
      <c r="U48" s="12"/>
      <c r="V48" s="12"/>
      <c r="W48" s="12"/>
      <c r="X48" s="12"/>
      <c r="Y48" s="10"/>
      <c r="Z48" s="12">
        <v>-263.85000000000002</v>
      </c>
      <c r="AA48" s="12">
        <v>-51.3</v>
      </c>
      <c r="AB48" s="12">
        <f>SUM(Q48,M48)</f>
        <v>-48.58</v>
      </c>
      <c r="AC48" s="9">
        <v>3118.12</v>
      </c>
    </row>
    <row r="49" spans="1:29" ht="16.5" customHeight="1">
      <c r="A49" s="8">
        <v>148</v>
      </c>
      <c r="B49" s="7" t="s">
        <v>91</v>
      </c>
      <c r="C49" s="4" t="s">
        <v>53</v>
      </c>
      <c r="D49" s="5" t="s">
        <v>133</v>
      </c>
      <c r="E49" s="10">
        <v>1422.89</v>
      </c>
      <c r="F49" s="10">
        <v>739.9</v>
      </c>
      <c r="G49" s="10"/>
      <c r="H49" s="10"/>
      <c r="I49" s="10">
        <v>630</v>
      </c>
      <c r="J49" s="10">
        <v>129.47</v>
      </c>
      <c r="K49" s="10"/>
      <c r="L49" s="12"/>
      <c r="M49" s="12"/>
      <c r="N49" s="12"/>
      <c r="O49" s="12"/>
      <c r="P49" s="12"/>
      <c r="Q49" s="12">
        <v>-61.6</v>
      </c>
      <c r="R49" s="9"/>
      <c r="S49" s="12"/>
      <c r="T49" s="12"/>
      <c r="U49" s="12"/>
      <c r="V49" s="12"/>
      <c r="W49" s="12"/>
      <c r="X49" s="12"/>
      <c r="Y49" s="10"/>
      <c r="Z49" s="12">
        <v>-196.69</v>
      </c>
      <c r="AA49" s="12">
        <v>-14.37</v>
      </c>
      <c r="AB49" s="12">
        <f>SUM(Q49)</f>
        <v>-61.6</v>
      </c>
      <c r="AC49" s="9">
        <v>2649.6</v>
      </c>
    </row>
    <row r="50" spans="1:29" ht="16.5" customHeight="1">
      <c r="A50" s="8">
        <v>239</v>
      </c>
      <c r="B50" s="7" t="s">
        <v>92</v>
      </c>
      <c r="C50" s="4" t="s">
        <v>46</v>
      </c>
      <c r="D50" s="5" t="s">
        <v>133</v>
      </c>
      <c r="E50" s="10">
        <v>1379.92</v>
      </c>
      <c r="F50" s="10">
        <v>220.79</v>
      </c>
      <c r="G50" s="10"/>
      <c r="H50" s="10"/>
      <c r="I50" s="10">
        <v>630</v>
      </c>
      <c r="J50" s="10"/>
      <c r="K50" s="10"/>
      <c r="L50" s="12"/>
      <c r="M50" s="12"/>
      <c r="N50" s="12"/>
      <c r="O50" s="12"/>
      <c r="P50" s="12"/>
      <c r="Q50" s="12"/>
      <c r="R50" s="9"/>
      <c r="S50" s="12"/>
      <c r="T50" s="12"/>
      <c r="U50" s="12"/>
      <c r="V50" s="12"/>
      <c r="W50" s="12"/>
      <c r="X50" s="12"/>
      <c r="Y50" s="10"/>
      <c r="Z50" s="12">
        <v>-128.38</v>
      </c>
      <c r="AA50" s="12">
        <v>0</v>
      </c>
      <c r="AB50" s="12">
        <v>0</v>
      </c>
      <c r="AC50" s="9">
        <v>2102.33</v>
      </c>
    </row>
    <row r="51" spans="1:29" ht="16.5" customHeight="1">
      <c r="A51" s="8">
        <v>44</v>
      </c>
      <c r="B51" s="7" t="s">
        <v>93</v>
      </c>
      <c r="C51" s="4" t="s">
        <v>39</v>
      </c>
      <c r="D51" s="5" t="s">
        <v>140</v>
      </c>
      <c r="E51" s="10">
        <v>2893.04</v>
      </c>
      <c r="F51" s="10">
        <v>2314.4299999999998</v>
      </c>
      <c r="G51" s="10"/>
      <c r="H51" s="10"/>
      <c r="I51" s="10">
        <v>630</v>
      </c>
      <c r="J51" s="10">
        <v>506.11</v>
      </c>
      <c r="K51" s="10"/>
      <c r="L51" s="12"/>
      <c r="M51" s="12">
        <v>-28.93</v>
      </c>
      <c r="N51" s="12">
        <v>-55.54</v>
      </c>
      <c r="O51" s="12"/>
      <c r="P51" s="12"/>
      <c r="Q51" s="12"/>
      <c r="R51" s="9"/>
      <c r="S51" s="12"/>
      <c r="T51" s="12"/>
      <c r="U51" s="12"/>
      <c r="V51" s="12"/>
      <c r="W51" s="12">
        <v>-1218.8900000000001</v>
      </c>
      <c r="X51" s="12"/>
      <c r="Y51" s="10"/>
      <c r="Z51" s="12">
        <v>-658.83</v>
      </c>
      <c r="AA51" s="12">
        <v>-416.42</v>
      </c>
      <c r="AB51" s="12">
        <f>SUM(W51,N51,M51)</f>
        <v>-1303.3600000000001</v>
      </c>
      <c r="AC51" s="9">
        <v>3964.97</v>
      </c>
    </row>
    <row r="52" spans="1:29" ht="16.5" customHeight="1">
      <c r="A52" s="8">
        <v>244</v>
      </c>
      <c r="B52" s="7" t="s">
        <v>94</v>
      </c>
      <c r="C52" s="4" t="s">
        <v>51</v>
      </c>
      <c r="D52" s="5" t="s">
        <v>133</v>
      </c>
      <c r="E52" s="10">
        <v>8316.82</v>
      </c>
      <c r="F52" s="10">
        <v>1164.3499999999999</v>
      </c>
      <c r="G52" s="10"/>
      <c r="H52" s="10"/>
      <c r="I52" s="10">
        <v>630</v>
      </c>
      <c r="J52" s="10"/>
      <c r="K52" s="10"/>
      <c r="L52" s="12"/>
      <c r="M52" s="12">
        <v>-83.17</v>
      </c>
      <c r="N52" s="12">
        <v>-120.12</v>
      </c>
      <c r="O52" s="12"/>
      <c r="P52" s="12"/>
      <c r="Q52" s="12"/>
      <c r="R52" s="9"/>
      <c r="S52" s="12"/>
      <c r="T52" s="12"/>
      <c r="U52" s="12"/>
      <c r="V52" s="12"/>
      <c r="W52" s="12">
        <v>-1004.18</v>
      </c>
      <c r="X52" s="12"/>
      <c r="Y52" s="10"/>
      <c r="Z52" s="12">
        <v>-713.08</v>
      </c>
      <c r="AA52" s="12">
        <v>-1541.86</v>
      </c>
      <c r="AB52" s="12">
        <f>SUM(W52,N52,M52)</f>
        <v>-1207.47</v>
      </c>
      <c r="AC52" s="9">
        <v>6648.76</v>
      </c>
    </row>
    <row r="53" spans="1:29" ht="16.5" customHeight="1">
      <c r="A53" s="8">
        <v>172</v>
      </c>
      <c r="B53" s="7" t="s">
        <v>95</v>
      </c>
      <c r="C53" s="4" t="s">
        <v>39</v>
      </c>
      <c r="D53" s="5" t="s">
        <v>133</v>
      </c>
      <c r="E53" s="10">
        <v>2624.08</v>
      </c>
      <c r="F53" s="10">
        <v>1207.08</v>
      </c>
      <c r="G53" s="10"/>
      <c r="H53" s="10"/>
      <c r="I53" s="10">
        <v>630</v>
      </c>
      <c r="J53" s="10">
        <v>855.68</v>
      </c>
      <c r="K53" s="10"/>
      <c r="L53" s="12"/>
      <c r="M53" s="12">
        <v>-26.24</v>
      </c>
      <c r="N53" s="12"/>
      <c r="O53" s="12">
        <v>-920.56</v>
      </c>
      <c r="P53" s="12"/>
      <c r="Q53" s="12">
        <v>-37.07</v>
      </c>
      <c r="R53" s="9"/>
      <c r="S53" s="12"/>
      <c r="T53" s="12"/>
      <c r="U53" s="12"/>
      <c r="V53" s="12"/>
      <c r="W53" s="12"/>
      <c r="X53" s="12"/>
      <c r="Y53" s="10"/>
      <c r="Z53" s="12">
        <v>-515.09</v>
      </c>
      <c r="AA53" s="12">
        <v>-104.44</v>
      </c>
      <c r="AB53" s="12">
        <f>SUM(Q53,O53,M53)</f>
        <v>-983.87</v>
      </c>
      <c r="AC53" s="9">
        <v>3713.44</v>
      </c>
    </row>
    <row r="54" spans="1:29" ht="16.5" customHeight="1">
      <c r="A54" s="8">
        <v>136</v>
      </c>
      <c r="B54" s="7" t="s">
        <v>96</v>
      </c>
      <c r="C54" s="4" t="s">
        <v>86</v>
      </c>
      <c r="D54" s="5" t="s">
        <v>133</v>
      </c>
      <c r="E54" s="10">
        <v>1867.06</v>
      </c>
      <c r="F54" s="10">
        <v>1008.21</v>
      </c>
      <c r="G54" s="10"/>
      <c r="H54" s="10"/>
      <c r="I54" s="10">
        <v>630</v>
      </c>
      <c r="J54" s="10">
        <v>482.1</v>
      </c>
      <c r="K54" s="10"/>
      <c r="L54" s="12"/>
      <c r="M54" s="12"/>
      <c r="N54" s="12"/>
      <c r="O54" s="12"/>
      <c r="P54" s="12"/>
      <c r="Q54" s="12"/>
      <c r="R54" s="9"/>
      <c r="S54" s="12"/>
      <c r="T54" s="12"/>
      <c r="U54" s="12"/>
      <c r="V54" s="12"/>
      <c r="W54" s="12">
        <v>-297.49</v>
      </c>
      <c r="X54" s="12"/>
      <c r="Y54" s="10"/>
      <c r="Z54" s="12">
        <v>-328.96</v>
      </c>
      <c r="AA54" s="12">
        <v>-41.67</v>
      </c>
      <c r="AB54" s="12">
        <f>SUM(W54)</f>
        <v>-297.49</v>
      </c>
      <c r="AC54" s="9">
        <v>3319.25</v>
      </c>
    </row>
    <row r="55" spans="1:29" ht="16.5" customHeight="1">
      <c r="A55" s="8">
        <v>242</v>
      </c>
      <c r="B55" s="7" t="s">
        <v>97</v>
      </c>
      <c r="C55" s="4" t="s">
        <v>98</v>
      </c>
      <c r="D55" s="5" t="s">
        <v>133</v>
      </c>
      <c r="E55" s="10">
        <v>3885.89</v>
      </c>
      <c r="F55" s="10">
        <v>544.02</v>
      </c>
      <c r="G55" s="10"/>
      <c r="H55" s="10"/>
      <c r="I55" s="10">
        <v>630</v>
      </c>
      <c r="J55" s="10">
        <v>1300</v>
      </c>
      <c r="K55" s="10">
        <v>1265.6400000000001</v>
      </c>
      <c r="L55" s="12"/>
      <c r="M55" s="12"/>
      <c r="N55" s="12"/>
      <c r="O55" s="12"/>
      <c r="P55" s="12"/>
      <c r="Q55" s="12">
        <v>-46.2</v>
      </c>
      <c r="R55" s="9"/>
      <c r="S55" s="12"/>
      <c r="T55" s="12">
        <v>-107.97</v>
      </c>
      <c r="U55" s="12"/>
      <c r="V55" s="12"/>
      <c r="W55" s="12">
        <v>-815.42</v>
      </c>
      <c r="X55" s="12"/>
      <c r="Y55" s="10"/>
      <c r="Z55" s="12">
        <v>-713.08</v>
      </c>
      <c r="AA55" s="12">
        <v>-858.32</v>
      </c>
      <c r="AB55" s="12">
        <f>SUM(W55,T55,Q55)</f>
        <v>-969.59</v>
      </c>
      <c r="AC55" s="9">
        <v>5084.5600000000004</v>
      </c>
    </row>
    <row r="56" spans="1:29" ht="16.5" customHeight="1">
      <c r="A56" s="8">
        <v>142</v>
      </c>
      <c r="B56" s="7" t="s">
        <v>99</v>
      </c>
      <c r="C56" s="4" t="s">
        <v>51</v>
      </c>
      <c r="D56" s="5" t="s">
        <v>133</v>
      </c>
      <c r="E56" s="10">
        <v>9627.75</v>
      </c>
      <c r="F56" s="10">
        <v>5198.99</v>
      </c>
      <c r="G56" s="10"/>
      <c r="H56" s="10"/>
      <c r="I56" s="10">
        <v>630</v>
      </c>
      <c r="J56" s="10"/>
      <c r="K56" s="10">
        <v>938.66</v>
      </c>
      <c r="L56" s="12"/>
      <c r="M56" s="12">
        <v>-96.28</v>
      </c>
      <c r="N56" s="12">
        <v>-462.61</v>
      </c>
      <c r="O56" s="12"/>
      <c r="P56" s="12"/>
      <c r="Q56" s="12"/>
      <c r="R56" s="9"/>
      <c r="S56" s="12"/>
      <c r="T56" s="12"/>
      <c r="U56" s="12">
        <v>-1586.34</v>
      </c>
      <c r="V56" s="12"/>
      <c r="W56" s="12"/>
      <c r="X56" s="12"/>
      <c r="Y56" s="10"/>
      <c r="Z56" s="12">
        <v>-713.08</v>
      </c>
      <c r="AA56" s="12">
        <v>-3270.03</v>
      </c>
      <c r="AB56" s="12">
        <f>SUM(U56,N56,M56)</f>
        <v>-2145.23</v>
      </c>
      <c r="AC56" s="9">
        <v>10267.06</v>
      </c>
    </row>
    <row r="57" spans="1:29" ht="16.5" customHeight="1">
      <c r="A57" s="8">
        <v>117</v>
      </c>
      <c r="B57" s="7" t="s">
        <v>100</v>
      </c>
      <c r="C57" s="4" t="s">
        <v>28</v>
      </c>
      <c r="D57" s="5" t="s">
        <v>133</v>
      </c>
      <c r="E57" s="10">
        <v>3420.84</v>
      </c>
      <c r="F57" s="10">
        <v>1984.09</v>
      </c>
      <c r="G57" s="10"/>
      <c r="H57" s="10"/>
      <c r="I57" s="10">
        <v>630</v>
      </c>
      <c r="J57" s="10">
        <v>649.57000000000005</v>
      </c>
      <c r="K57" s="10"/>
      <c r="L57" s="12"/>
      <c r="M57" s="12"/>
      <c r="N57" s="12">
        <v>-1557.19</v>
      </c>
      <c r="O57" s="12"/>
      <c r="P57" s="12"/>
      <c r="Q57" s="12"/>
      <c r="R57" s="9"/>
      <c r="S57" s="12"/>
      <c r="T57" s="12"/>
      <c r="U57" s="12"/>
      <c r="V57" s="12"/>
      <c r="W57" s="12"/>
      <c r="X57" s="12"/>
      <c r="Y57" s="10"/>
      <c r="Z57" s="12">
        <v>-706.56</v>
      </c>
      <c r="AA57" s="12">
        <v>-549.19000000000005</v>
      </c>
      <c r="AB57" s="12">
        <f>SUM(N57)</f>
        <v>-1557.19</v>
      </c>
      <c r="AC57" s="9">
        <v>3871.56</v>
      </c>
    </row>
    <row r="58" spans="1:29" ht="16.5" customHeight="1">
      <c r="A58" s="8">
        <v>263</v>
      </c>
      <c r="B58" s="7" t="s">
        <v>101</v>
      </c>
      <c r="C58" s="4" t="s">
        <v>60</v>
      </c>
      <c r="D58" s="5" t="s">
        <v>138</v>
      </c>
      <c r="E58" s="10">
        <v>1108.05</v>
      </c>
      <c r="F58" s="10">
        <v>66.48</v>
      </c>
      <c r="G58" s="10"/>
      <c r="H58" s="10"/>
      <c r="I58" s="10">
        <v>630</v>
      </c>
      <c r="J58" s="10"/>
      <c r="K58" s="10"/>
      <c r="L58" s="12"/>
      <c r="M58" s="12"/>
      <c r="N58" s="12"/>
      <c r="O58" s="12"/>
      <c r="P58" s="12"/>
      <c r="Q58" s="12"/>
      <c r="R58" s="9"/>
      <c r="S58" s="12"/>
      <c r="T58" s="12"/>
      <c r="U58" s="12"/>
      <c r="V58" s="12"/>
      <c r="W58" s="12"/>
      <c r="X58" s="12"/>
      <c r="Y58" s="10"/>
      <c r="Z58" s="12">
        <v>-90.02</v>
      </c>
      <c r="AA58" s="12">
        <v>0</v>
      </c>
      <c r="AB58" s="12">
        <v>0</v>
      </c>
      <c r="AC58" s="9">
        <v>1714.51</v>
      </c>
    </row>
    <row r="59" spans="1:29" ht="16.5" customHeight="1">
      <c r="A59" s="8">
        <v>177</v>
      </c>
      <c r="B59" s="7" t="s">
        <v>102</v>
      </c>
      <c r="C59" s="4" t="s">
        <v>53</v>
      </c>
      <c r="D59" s="5" t="s">
        <v>133</v>
      </c>
      <c r="E59" s="10">
        <v>1355.13</v>
      </c>
      <c r="F59" s="10">
        <v>596.26</v>
      </c>
      <c r="G59" s="10"/>
      <c r="H59" s="10"/>
      <c r="I59" s="10">
        <v>630</v>
      </c>
      <c r="J59" s="10"/>
      <c r="K59" s="10"/>
      <c r="L59" s="12"/>
      <c r="M59" s="12"/>
      <c r="N59" s="12"/>
      <c r="O59" s="12"/>
      <c r="P59" s="12"/>
      <c r="Q59" s="12">
        <v>-77</v>
      </c>
      <c r="R59" s="9"/>
      <c r="S59" s="12"/>
      <c r="T59" s="12"/>
      <c r="U59" s="12"/>
      <c r="V59" s="12"/>
      <c r="W59" s="12">
        <v>-620.16</v>
      </c>
      <c r="X59" s="12"/>
      <c r="Y59" s="10"/>
      <c r="Z59" s="12">
        <v>-159.94</v>
      </c>
      <c r="AA59" s="12">
        <v>0</v>
      </c>
      <c r="AB59" s="12">
        <f>SUM(W59,Q59)</f>
        <v>-697.16</v>
      </c>
      <c r="AC59" s="9">
        <v>1724.29</v>
      </c>
    </row>
    <row r="60" spans="1:29" ht="16.5" customHeight="1">
      <c r="A60" s="8">
        <v>13</v>
      </c>
      <c r="B60" s="7" t="s">
        <v>103</v>
      </c>
      <c r="C60" s="4" t="s">
        <v>28</v>
      </c>
      <c r="D60" s="5" t="s">
        <v>139</v>
      </c>
      <c r="E60" s="10">
        <v>2878.36</v>
      </c>
      <c r="F60" s="10">
        <v>2532.96</v>
      </c>
      <c r="G60" s="10"/>
      <c r="H60" s="10"/>
      <c r="I60" s="10">
        <v>630</v>
      </c>
      <c r="J60" s="10"/>
      <c r="K60" s="10">
        <v>401.36</v>
      </c>
      <c r="L60" s="12"/>
      <c r="M60" s="12"/>
      <c r="N60" s="12"/>
      <c r="O60" s="12"/>
      <c r="P60" s="12"/>
      <c r="Q60" s="12"/>
      <c r="R60" s="9"/>
      <c r="S60" s="12"/>
      <c r="T60" s="12"/>
      <c r="U60" s="12"/>
      <c r="V60" s="12">
        <v>-571.64</v>
      </c>
      <c r="W60" s="12">
        <v>-700.02</v>
      </c>
      <c r="X60" s="12"/>
      <c r="Y60" s="10"/>
      <c r="Z60" s="12">
        <v>-672.7</v>
      </c>
      <c r="AA60" s="12">
        <v>-544.13</v>
      </c>
      <c r="AB60" s="12">
        <f>SUM(W60,V60)</f>
        <v>-1271.6599999999999</v>
      </c>
      <c r="AC60" s="9">
        <v>3954.19</v>
      </c>
    </row>
    <row r="61" spans="1:29" ht="16.5" customHeight="1">
      <c r="A61" s="8">
        <v>141</v>
      </c>
      <c r="B61" s="7" t="s">
        <v>104</v>
      </c>
      <c r="C61" s="4" t="s">
        <v>39</v>
      </c>
      <c r="D61" s="5" t="s">
        <v>133</v>
      </c>
      <c r="E61" s="10">
        <v>2755.27</v>
      </c>
      <c r="F61" s="10">
        <v>1487.85</v>
      </c>
      <c r="G61" s="10"/>
      <c r="H61" s="10"/>
      <c r="I61" s="10">
        <v>630</v>
      </c>
      <c r="J61" s="10">
        <v>951.76</v>
      </c>
      <c r="K61" s="10"/>
      <c r="L61" s="12"/>
      <c r="M61" s="12"/>
      <c r="N61" s="12">
        <v>-2609.6</v>
      </c>
      <c r="O61" s="12"/>
      <c r="P61" s="12"/>
      <c r="Q61" s="12">
        <v>-117.49</v>
      </c>
      <c r="R61" s="9"/>
      <c r="S61" s="12"/>
      <c r="T61" s="12"/>
      <c r="U61" s="12"/>
      <c r="V61" s="12"/>
      <c r="W61" s="12"/>
      <c r="X61" s="12"/>
      <c r="Y61" s="10"/>
      <c r="Z61" s="12">
        <v>-586.21</v>
      </c>
      <c r="AA61" s="12">
        <v>-400.82</v>
      </c>
      <c r="AB61" s="12">
        <f>SUM(Q61,N61)</f>
        <v>-2727.0899999999997</v>
      </c>
      <c r="AC61" s="9">
        <v>2110.7600000000002</v>
      </c>
    </row>
    <row r="62" spans="1:29" ht="16.5" customHeight="1">
      <c r="A62" s="8">
        <v>156</v>
      </c>
      <c r="B62" s="7" t="s">
        <v>105</v>
      </c>
      <c r="C62" s="4" t="s">
        <v>28</v>
      </c>
      <c r="D62" s="5" t="s">
        <v>133</v>
      </c>
      <c r="E62" s="10">
        <v>2624.08</v>
      </c>
      <c r="F62" s="10">
        <v>1312.04</v>
      </c>
      <c r="G62" s="10"/>
      <c r="H62" s="10"/>
      <c r="I62" s="10">
        <v>630</v>
      </c>
      <c r="J62" s="10">
        <v>1070</v>
      </c>
      <c r="K62" s="10"/>
      <c r="L62" s="12"/>
      <c r="M62" s="12">
        <v>-26.24</v>
      </c>
      <c r="N62" s="12"/>
      <c r="O62" s="12"/>
      <c r="P62" s="12"/>
      <c r="Q62" s="12"/>
      <c r="R62" s="9"/>
      <c r="S62" s="12"/>
      <c r="T62" s="12"/>
      <c r="U62" s="12"/>
      <c r="V62" s="12"/>
      <c r="W62" s="12"/>
      <c r="X62" s="12"/>
      <c r="Y62" s="10"/>
      <c r="Z62" s="12">
        <v>-559.79</v>
      </c>
      <c r="AA62" s="12">
        <v>-364.29</v>
      </c>
      <c r="AB62" s="12">
        <f>SUM(M62)</f>
        <v>-26.24</v>
      </c>
      <c r="AC62" s="9">
        <v>4685.8</v>
      </c>
    </row>
    <row r="63" spans="1:29" ht="16.5" customHeight="1">
      <c r="A63" s="8">
        <v>235</v>
      </c>
      <c r="B63" s="7" t="s">
        <v>106</v>
      </c>
      <c r="C63" s="4" t="s">
        <v>36</v>
      </c>
      <c r="D63" s="5" t="s">
        <v>133</v>
      </c>
      <c r="E63" s="10">
        <v>3490.39</v>
      </c>
      <c r="F63" s="10">
        <v>558.46</v>
      </c>
      <c r="G63" s="10"/>
      <c r="H63" s="10"/>
      <c r="I63" s="10">
        <v>630</v>
      </c>
      <c r="J63" s="10"/>
      <c r="K63" s="10"/>
      <c r="L63" s="12"/>
      <c r="M63" s="12"/>
      <c r="N63" s="12">
        <v>-462.61</v>
      </c>
      <c r="O63" s="12"/>
      <c r="P63" s="12"/>
      <c r="Q63" s="12">
        <v>-15.4</v>
      </c>
      <c r="R63" s="9"/>
      <c r="S63" s="12"/>
      <c r="T63" s="12"/>
      <c r="U63" s="12"/>
      <c r="V63" s="12"/>
      <c r="W63" s="12"/>
      <c r="X63" s="12"/>
      <c r="Y63" s="10"/>
      <c r="Z63" s="12">
        <v>-425.77</v>
      </c>
      <c r="AA63" s="12">
        <v>-188.66</v>
      </c>
      <c r="AB63" s="12">
        <f>SUM(Q63,N63)</f>
        <v>-478.01</v>
      </c>
      <c r="AC63" s="9">
        <v>3586.41</v>
      </c>
    </row>
    <row r="64" spans="1:29" ht="16.5" customHeight="1">
      <c r="A64" s="8">
        <v>268</v>
      </c>
      <c r="B64" s="7" t="s">
        <v>107</v>
      </c>
      <c r="C64" s="4" t="s">
        <v>36</v>
      </c>
      <c r="D64" s="5" t="s">
        <v>133</v>
      </c>
      <c r="E64" s="10">
        <v>3490.39</v>
      </c>
      <c r="F64" s="10">
        <v>69.81</v>
      </c>
      <c r="G64" s="10"/>
      <c r="H64" s="10"/>
      <c r="I64" s="10">
        <v>630</v>
      </c>
      <c r="J64" s="10"/>
      <c r="K64" s="10"/>
      <c r="L64" s="12"/>
      <c r="M64" s="12"/>
      <c r="N64" s="12">
        <v>-118.48</v>
      </c>
      <c r="O64" s="12"/>
      <c r="P64" s="12"/>
      <c r="Q64" s="12"/>
      <c r="R64" s="9"/>
      <c r="S64" s="12"/>
      <c r="T64" s="12"/>
      <c r="U64" s="12"/>
      <c r="V64" s="12"/>
      <c r="W64" s="12"/>
      <c r="X64" s="12"/>
      <c r="Y64" s="10"/>
      <c r="Z64" s="12">
        <v>-357.36</v>
      </c>
      <c r="AA64" s="12">
        <v>-125.63</v>
      </c>
      <c r="AB64" s="12">
        <f>SUM(N64)</f>
        <v>-118.48</v>
      </c>
      <c r="AC64" s="9">
        <v>3588.73</v>
      </c>
    </row>
    <row r="65" spans="1:29" ht="16.5" customHeight="1">
      <c r="A65" s="8">
        <v>91</v>
      </c>
      <c r="B65" s="7" t="s">
        <v>108</v>
      </c>
      <c r="C65" s="4" t="s">
        <v>109</v>
      </c>
      <c r="D65" s="5" t="s">
        <v>134</v>
      </c>
      <c r="E65" s="10">
        <v>7960.94</v>
      </c>
      <c r="F65" s="10">
        <v>5254.22</v>
      </c>
      <c r="G65" s="10"/>
      <c r="H65" s="10"/>
      <c r="I65" s="10">
        <v>630</v>
      </c>
      <c r="J65" s="10">
        <v>843.91</v>
      </c>
      <c r="K65" s="10">
        <v>401.36</v>
      </c>
      <c r="L65" s="12"/>
      <c r="M65" s="12">
        <v>-79.61</v>
      </c>
      <c r="N65" s="12">
        <v>-2066.2199999999998</v>
      </c>
      <c r="O65" s="12"/>
      <c r="P65" s="12"/>
      <c r="Q65" s="12"/>
      <c r="R65" s="9"/>
      <c r="S65" s="12"/>
      <c r="T65" s="12"/>
      <c r="U65" s="12"/>
      <c r="V65" s="12"/>
      <c r="W65" s="12"/>
      <c r="X65" s="12"/>
      <c r="Y65" s="10"/>
      <c r="Z65" s="12">
        <v>-713.08</v>
      </c>
      <c r="AA65" s="12">
        <v>-2911.16</v>
      </c>
      <c r="AB65" s="12">
        <f>SUM(M65:N65)</f>
        <v>-2145.83</v>
      </c>
      <c r="AC65" s="9">
        <v>9320.36</v>
      </c>
    </row>
    <row r="66" spans="1:29" ht="16.5" customHeight="1">
      <c r="A66" s="8">
        <v>88</v>
      </c>
      <c r="B66" s="7" t="s">
        <v>110</v>
      </c>
      <c r="C66" s="4" t="s">
        <v>39</v>
      </c>
      <c r="D66" s="5" t="s">
        <v>133</v>
      </c>
      <c r="E66" s="10">
        <v>2893.04</v>
      </c>
      <c r="F66" s="10">
        <v>1967.27</v>
      </c>
      <c r="G66" s="10"/>
      <c r="H66" s="10"/>
      <c r="I66" s="10">
        <v>630</v>
      </c>
      <c r="J66" s="10">
        <v>1125.51</v>
      </c>
      <c r="K66" s="10"/>
      <c r="L66" s="12"/>
      <c r="M66" s="12">
        <v>-28.93</v>
      </c>
      <c r="N66" s="12"/>
      <c r="O66" s="12"/>
      <c r="P66" s="12"/>
      <c r="Q66" s="12"/>
      <c r="R66" s="9"/>
      <c r="S66" s="12"/>
      <c r="T66" s="12"/>
      <c r="U66" s="12">
        <v>-462.64</v>
      </c>
      <c r="V66" s="12"/>
      <c r="W66" s="12"/>
      <c r="X66" s="12"/>
      <c r="Y66" s="10"/>
      <c r="Z66" s="12">
        <v>-696.94</v>
      </c>
      <c r="AA66" s="12">
        <v>-585.08000000000004</v>
      </c>
      <c r="AB66" s="12">
        <f>SUM(U66,M66)</f>
        <v>-491.57</v>
      </c>
      <c r="AC66" s="9">
        <v>4842.2299999999996</v>
      </c>
    </row>
    <row r="67" spans="1:29" ht="16.5" customHeight="1">
      <c r="A67" s="8">
        <v>266</v>
      </c>
      <c r="B67" s="7" t="s">
        <v>111</v>
      </c>
      <c r="C67" s="4" t="s">
        <v>32</v>
      </c>
      <c r="D67" s="5" t="s">
        <v>133</v>
      </c>
      <c r="E67" s="10">
        <v>62.1</v>
      </c>
      <c r="F67" s="10">
        <v>2.48</v>
      </c>
      <c r="G67" s="10">
        <v>1937.41</v>
      </c>
      <c r="H67" s="10">
        <v>645.79999999999995</v>
      </c>
      <c r="I67" s="10">
        <v>630</v>
      </c>
      <c r="J67" s="10"/>
      <c r="K67" s="10"/>
      <c r="L67" s="12">
        <v>-2318.0300000000002</v>
      </c>
      <c r="M67" s="12"/>
      <c r="N67" s="12"/>
      <c r="O67" s="12"/>
      <c r="P67" s="12"/>
      <c r="Q67" s="12"/>
      <c r="R67" s="9">
        <v>-33.57</v>
      </c>
      <c r="S67" s="12"/>
      <c r="T67" s="12"/>
      <c r="U67" s="12"/>
      <c r="V67" s="12"/>
      <c r="W67" s="12"/>
      <c r="X67" s="12"/>
      <c r="Y67" s="10"/>
      <c r="Z67" s="12">
        <v>-239.36</v>
      </c>
      <c r="AA67" s="12">
        <f>R67</f>
        <v>-33.57</v>
      </c>
      <c r="AB67" s="12">
        <f>SUM(L67)</f>
        <v>-2318.0300000000002</v>
      </c>
      <c r="AC67" s="9">
        <v>686.83</v>
      </c>
    </row>
    <row r="68" spans="1:29" ht="16.5" customHeight="1">
      <c r="A68" s="8">
        <v>124</v>
      </c>
      <c r="B68" s="7" t="s">
        <v>112</v>
      </c>
      <c r="C68" s="4" t="s">
        <v>39</v>
      </c>
      <c r="D68" s="5" t="s">
        <v>139</v>
      </c>
      <c r="E68" s="10">
        <v>2755.27</v>
      </c>
      <c r="F68" s="10">
        <v>1542.95</v>
      </c>
      <c r="G68" s="10"/>
      <c r="H68" s="10"/>
      <c r="I68" s="10">
        <v>630</v>
      </c>
      <c r="J68" s="10">
        <v>506.11</v>
      </c>
      <c r="K68" s="10"/>
      <c r="L68" s="12"/>
      <c r="M68" s="12"/>
      <c r="N68" s="12"/>
      <c r="O68" s="12"/>
      <c r="P68" s="12"/>
      <c r="Q68" s="12"/>
      <c r="R68" s="9"/>
      <c r="S68" s="12"/>
      <c r="T68" s="12"/>
      <c r="U68" s="12"/>
      <c r="V68" s="12">
        <v>-648.4</v>
      </c>
      <c r="W68" s="12"/>
      <c r="X68" s="12"/>
      <c r="Y68" s="10"/>
      <c r="Z68" s="12">
        <v>-531.54</v>
      </c>
      <c r="AA68" s="12">
        <v>-325.25</v>
      </c>
      <c r="AB68" s="12">
        <f>SUM(V68)</f>
        <v>-648.4</v>
      </c>
      <c r="AC68" s="9">
        <v>3929.14</v>
      </c>
    </row>
    <row r="69" spans="1:29" ht="16.5" customHeight="1">
      <c r="A69" s="8">
        <v>146</v>
      </c>
      <c r="B69" s="7" t="s">
        <v>113</v>
      </c>
      <c r="C69" s="4" t="s">
        <v>51</v>
      </c>
      <c r="D69" s="5" t="s">
        <v>133</v>
      </c>
      <c r="E69" s="10">
        <v>9627.75</v>
      </c>
      <c r="F69" s="10">
        <v>5006.43</v>
      </c>
      <c r="G69" s="10"/>
      <c r="H69" s="10"/>
      <c r="I69" s="10">
        <v>630</v>
      </c>
      <c r="J69" s="10">
        <v>501.32</v>
      </c>
      <c r="K69" s="10">
        <v>1004.69</v>
      </c>
      <c r="L69" s="12"/>
      <c r="M69" s="12">
        <v>-96.28</v>
      </c>
      <c r="N69" s="12">
        <v>-1005.99</v>
      </c>
      <c r="O69" s="12"/>
      <c r="P69" s="12"/>
      <c r="Q69" s="12"/>
      <c r="R69" s="9"/>
      <c r="S69" s="12"/>
      <c r="T69" s="12"/>
      <c r="U69" s="12"/>
      <c r="V69" s="12">
        <v>-1237.1500000000001</v>
      </c>
      <c r="W69" s="12"/>
      <c r="X69" s="12"/>
      <c r="Y69" s="10"/>
      <c r="Z69" s="12">
        <v>-713.08</v>
      </c>
      <c r="AA69" s="12">
        <v>-3268.82</v>
      </c>
      <c r="AB69" s="12">
        <f>SUM(V69,M69:N69)</f>
        <v>-2339.42</v>
      </c>
      <c r="AC69" s="9">
        <v>10448.870000000001</v>
      </c>
    </row>
    <row r="70" spans="1:29" ht="16.5" customHeight="1">
      <c r="A70" s="8">
        <v>161</v>
      </c>
      <c r="B70" s="7" t="s">
        <v>114</v>
      </c>
      <c r="C70" s="4" t="s">
        <v>28</v>
      </c>
      <c r="D70" s="5" t="s">
        <v>133</v>
      </c>
      <c r="E70" s="10">
        <v>3289.62</v>
      </c>
      <c r="F70" s="10">
        <v>1579.02</v>
      </c>
      <c r="G70" s="10"/>
      <c r="H70" s="10"/>
      <c r="I70" s="10">
        <v>630</v>
      </c>
      <c r="J70" s="10">
        <v>649.57000000000005</v>
      </c>
      <c r="K70" s="10">
        <v>938.66</v>
      </c>
      <c r="L70" s="12"/>
      <c r="M70" s="12">
        <v>-32.9</v>
      </c>
      <c r="N70" s="12">
        <v>-582.92999999999995</v>
      </c>
      <c r="O70" s="12"/>
      <c r="P70" s="12"/>
      <c r="Q70" s="12"/>
      <c r="R70" s="9"/>
      <c r="S70" s="12"/>
      <c r="T70" s="12"/>
      <c r="U70" s="12"/>
      <c r="V70" s="12"/>
      <c r="W70" s="12">
        <v>-1293.73</v>
      </c>
      <c r="X70" s="12"/>
      <c r="Y70" s="10"/>
      <c r="Z70" s="12">
        <v>-713.08</v>
      </c>
      <c r="AA70" s="12">
        <v>-658.05</v>
      </c>
      <c r="AB70" s="12">
        <f>SUM(W70,M70:N70)</f>
        <v>-1909.56</v>
      </c>
      <c r="AC70" s="9">
        <v>3806.18</v>
      </c>
    </row>
    <row r="71" spans="1:29" ht="16.5" customHeight="1">
      <c r="A71" s="8">
        <v>137</v>
      </c>
      <c r="B71" s="7" t="s">
        <v>115</v>
      </c>
      <c r="C71" s="4" t="s">
        <v>39</v>
      </c>
      <c r="D71" s="5" t="s">
        <v>133</v>
      </c>
      <c r="E71" s="10">
        <v>3766.4</v>
      </c>
      <c r="F71" s="10">
        <v>2033.86</v>
      </c>
      <c r="G71" s="10"/>
      <c r="H71" s="10"/>
      <c r="I71" s="10">
        <v>630</v>
      </c>
      <c r="J71" s="10"/>
      <c r="K71" s="10">
        <v>1004.69</v>
      </c>
      <c r="L71" s="12"/>
      <c r="M71" s="12">
        <v>-37.659999999999997</v>
      </c>
      <c r="N71" s="12"/>
      <c r="O71" s="12"/>
      <c r="P71" s="12"/>
      <c r="Q71" s="12"/>
      <c r="R71" s="9"/>
      <c r="S71" s="12">
        <v>-30.41</v>
      </c>
      <c r="T71" s="12"/>
      <c r="U71" s="12"/>
      <c r="V71" s="12"/>
      <c r="W71" s="12">
        <v>-1849.26</v>
      </c>
      <c r="X71" s="12"/>
      <c r="Y71" s="10"/>
      <c r="Z71" s="12">
        <v>-713.08</v>
      </c>
      <c r="AA71" s="12">
        <v>-805.9</v>
      </c>
      <c r="AB71" s="12">
        <f>SUM(W71,M71)</f>
        <v>-1886.92</v>
      </c>
      <c r="AC71" s="9">
        <v>3998.64</v>
      </c>
    </row>
    <row r="72" spans="1:29" ht="16.5" customHeight="1">
      <c r="A72" s="8">
        <v>179</v>
      </c>
      <c r="B72" s="7" t="s">
        <v>116</v>
      </c>
      <c r="C72" s="4" t="s">
        <v>28</v>
      </c>
      <c r="D72" s="5" t="s">
        <v>133</v>
      </c>
      <c r="E72" s="10">
        <v>2624.08</v>
      </c>
      <c r="F72" s="10">
        <v>1102.1099999999999</v>
      </c>
      <c r="G72" s="10"/>
      <c r="H72" s="10"/>
      <c r="I72" s="10">
        <v>630</v>
      </c>
      <c r="J72" s="10">
        <v>428</v>
      </c>
      <c r="K72" s="10"/>
      <c r="L72" s="12"/>
      <c r="M72" s="12"/>
      <c r="N72" s="12">
        <v>-374.02</v>
      </c>
      <c r="O72" s="12"/>
      <c r="P72" s="12"/>
      <c r="Q72" s="12">
        <v>-46.2</v>
      </c>
      <c r="R72" s="9"/>
      <c r="S72" s="12">
        <v>-89.58</v>
      </c>
      <c r="T72" s="12"/>
      <c r="U72" s="12"/>
      <c r="V72" s="12">
        <v>-261.07</v>
      </c>
      <c r="W72" s="12"/>
      <c r="X72" s="12"/>
      <c r="Y72" s="10"/>
      <c r="Z72" s="12">
        <v>-440.52</v>
      </c>
      <c r="AA72" s="12">
        <v>-116.94</v>
      </c>
      <c r="AB72" s="12">
        <f>SUM(V72,S72,Q72,N72)</f>
        <v>-770.86999999999989</v>
      </c>
      <c r="AC72" s="9">
        <v>3455.86</v>
      </c>
    </row>
    <row r="73" spans="1:29" ht="16.5" customHeight="1">
      <c r="A73" s="8">
        <v>232</v>
      </c>
      <c r="B73" s="7" t="s">
        <v>117</v>
      </c>
      <c r="C73" s="4" t="s">
        <v>48</v>
      </c>
      <c r="D73" s="5" t="s">
        <v>133</v>
      </c>
      <c r="E73" s="10">
        <v>2463.1799999999998</v>
      </c>
      <c r="F73" s="10">
        <v>394.11</v>
      </c>
      <c r="G73" s="10"/>
      <c r="H73" s="10"/>
      <c r="I73" s="10">
        <v>630</v>
      </c>
      <c r="J73" s="10"/>
      <c r="K73" s="10"/>
      <c r="L73" s="12"/>
      <c r="M73" s="12"/>
      <c r="N73" s="12"/>
      <c r="O73" s="12"/>
      <c r="P73" s="12"/>
      <c r="Q73" s="12"/>
      <c r="R73" s="9"/>
      <c r="S73" s="12"/>
      <c r="T73" s="12">
        <v>-130.03</v>
      </c>
      <c r="U73" s="12"/>
      <c r="V73" s="12"/>
      <c r="W73" s="12"/>
      <c r="X73" s="12"/>
      <c r="Y73" s="10"/>
      <c r="Z73" s="12">
        <v>-264.5</v>
      </c>
      <c r="AA73" s="12">
        <v>-51.66</v>
      </c>
      <c r="AB73" s="12">
        <f>SUM(T73)</f>
        <v>-130.03</v>
      </c>
      <c r="AC73" s="9">
        <v>3041.1</v>
      </c>
    </row>
    <row r="74" spans="1:29" ht="16.5" customHeight="1">
      <c r="A74" s="8">
        <v>248</v>
      </c>
      <c r="B74" s="7" t="s">
        <v>118</v>
      </c>
      <c r="C74" s="4" t="s">
        <v>32</v>
      </c>
      <c r="D74" s="5" t="s">
        <v>133</v>
      </c>
      <c r="E74" s="10">
        <v>1862.88</v>
      </c>
      <c r="F74" s="10">
        <v>223.55</v>
      </c>
      <c r="G74" s="10"/>
      <c r="H74" s="10"/>
      <c r="I74" s="10">
        <v>630</v>
      </c>
      <c r="J74" s="10"/>
      <c r="K74" s="10"/>
      <c r="L74" s="12"/>
      <c r="M74" s="12"/>
      <c r="N74" s="12"/>
      <c r="O74" s="12"/>
      <c r="P74" s="12"/>
      <c r="Q74" s="12">
        <v>-30.8</v>
      </c>
      <c r="R74" s="9"/>
      <c r="S74" s="12"/>
      <c r="T74" s="12"/>
      <c r="U74" s="12"/>
      <c r="V74" s="12">
        <v>-455.18</v>
      </c>
      <c r="W74" s="12"/>
      <c r="X74" s="12"/>
      <c r="Y74" s="10"/>
      <c r="Z74" s="12">
        <v>-172.09</v>
      </c>
      <c r="AA74" s="12">
        <v>-0.78</v>
      </c>
      <c r="AB74" s="12">
        <f>SUM(V74,Q74)</f>
        <v>-485.98</v>
      </c>
      <c r="AC74" s="9">
        <v>2057.58</v>
      </c>
    </row>
    <row r="75" spans="1:29" ht="16.5" customHeight="1">
      <c r="A75" s="8">
        <v>191</v>
      </c>
      <c r="B75" s="7" t="s">
        <v>119</v>
      </c>
      <c r="C75" s="4" t="s">
        <v>62</v>
      </c>
      <c r="D75" s="5" t="s">
        <v>133</v>
      </c>
      <c r="E75" s="10">
        <v>4944.71</v>
      </c>
      <c r="F75" s="10">
        <v>1186.73</v>
      </c>
      <c r="G75" s="10"/>
      <c r="H75" s="10"/>
      <c r="I75" s="10">
        <v>630</v>
      </c>
      <c r="J75" s="10"/>
      <c r="K75" s="10"/>
      <c r="L75" s="12"/>
      <c r="M75" s="12"/>
      <c r="N75" s="12"/>
      <c r="O75" s="12"/>
      <c r="P75" s="12"/>
      <c r="Q75" s="12">
        <v>-46.2</v>
      </c>
      <c r="R75" s="9"/>
      <c r="S75" s="12"/>
      <c r="T75" s="12"/>
      <c r="U75" s="12"/>
      <c r="V75" s="12"/>
      <c r="W75" s="12"/>
      <c r="X75" s="12"/>
      <c r="Y75" s="10"/>
      <c r="Z75" s="12">
        <v>-713.08</v>
      </c>
      <c r="AA75" s="12">
        <v>-620.69000000000005</v>
      </c>
      <c r="AB75" s="12">
        <f>SUM(Q75)</f>
        <v>-46.2</v>
      </c>
      <c r="AC75" s="9">
        <v>5381.47</v>
      </c>
    </row>
    <row r="76" spans="1:29" ht="16.5" customHeight="1">
      <c r="A76" s="8">
        <v>46</v>
      </c>
      <c r="B76" s="7" t="s">
        <v>120</v>
      </c>
      <c r="C76" s="4" t="s">
        <v>53</v>
      </c>
      <c r="D76" s="5" t="s">
        <v>133</v>
      </c>
      <c r="E76" s="10">
        <v>1494.03</v>
      </c>
      <c r="F76" s="10">
        <v>1165.3399999999999</v>
      </c>
      <c r="G76" s="10"/>
      <c r="H76" s="10"/>
      <c r="I76" s="10">
        <v>630</v>
      </c>
      <c r="J76" s="10"/>
      <c r="K76" s="10"/>
      <c r="L76" s="12"/>
      <c r="M76" s="12"/>
      <c r="N76" s="12"/>
      <c r="O76" s="12"/>
      <c r="P76" s="12"/>
      <c r="Q76" s="12">
        <v>-30.8</v>
      </c>
      <c r="R76" s="9"/>
      <c r="S76" s="12"/>
      <c r="T76" s="12"/>
      <c r="U76" s="12"/>
      <c r="V76" s="12"/>
      <c r="W76" s="12"/>
      <c r="X76" s="12"/>
      <c r="Y76" s="10"/>
      <c r="Z76" s="12">
        <v>-240.75</v>
      </c>
      <c r="AA76" s="12">
        <v>-38.6</v>
      </c>
      <c r="AB76" s="12">
        <f>SUM(Q76)</f>
        <v>-30.8</v>
      </c>
      <c r="AC76" s="9">
        <v>2979.22</v>
      </c>
    </row>
    <row r="77" spans="1:29" ht="16.5" customHeight="1">
      <c r="A77" s="8">
        <v>114</v>
      </c>
      <c r="B77" s="7" t="s">
        <v>121</v>
      </c>
      <c r="C77" s="4" t="s">
        <v>86</v>
      </c>
      <c r="D77" s="5" t="s">
        <v>133</v>
      </c>
      <c r="E77" s="10">
        <v>2561.4299999999998</v>
      </c>
      <c r="F77" s="10">
        <v>1485.63</v>
      </c>
      <c r="G77" s="10"/>
      <c r="H77" s="10"/>
      <c r="I77" s="10">
        <v>630</v>
      </c>
      <c r="J77" s="10"/>
      <c r="K77" s="10"/>
      <c r="L77" s="12"/>
      <c r="M77" s="12">
        <v>-25.61</v>
      </c>
      <c r="N77" s="12"/>
      <c r="O77" s="12"/>
      <c r="P77" s="12"/>
      <c r="Q77" s="12">
        <v>-15.4</v>
      </c>
      <c r="R77" s="9"/>
      <c r="S77" s="12">
        <v>-188.23</v>
      </c>
      <c r="T77" s="12">
        <v>-70</v>
      </c>
      <c r="U77" s="12"/>
      <c r="V77" s="12"/>
      <c r="W77" s="12"/>
      <c r="X77" s="12"/>
      <c r="Y77" s="10"/>
      <c r="Z77" s="12">
        <v>-425.52</v>
      </c>
      <c r="AA77" s="12">
        <v>-188.43</v>
      </c>
      <c r="AB77" s="12">
        <f>SUM(Q77:T77,M77)</f>
        <v>-299.24</v>
      </c>
      <c r="AC77" s="9">
        <v>3763.87</v>
      </c>
    </row>
    <row r="78" spans="1:29" ht="16.5" customHeight="1">
      <c r="A78" s="8">
        <v>126</v>
      </c>
      <c r="B78" s="7" t="s">
        <v>122</v>
      </c>
      <c r="C78" s="4" t="s">
        <v>79</v>
      </c>
      <c r="D78" s="5" t="s">
        <v>133</v>
      </c>
      <c r="E78" s="10">
        <v>6220.04</v>
      </c>
      <c r="F78" s="10">
        <v>3483.22</v>
      </c>
      <c r="G78" s="10"/>
      <c r="H78" s="10"/>
      <c r="I78" s="10">
        <v>630</v>
      </c>
      <c r="J78" s="10">
        <v>1660.82</v>
      </c>
      <c r="K78" s="10"/>
      <c r="L78" s="12"/>
      <c r="M78" s="12"/>
      <c r="N78" s="12">
        <v>-1141</v>
      </c>
      <c r="O78" s="12"/>
      <c r="P78" s="12"/>
      <c r="Q78" s="12">
        <v>-15.4</v>
      </c>
      <c r="R78" s="9"/>
      <c r="S78" s="12">
        <v>-95.19</v>
      </c>
      <c r="T78" s="12">
        <v>-92.46</v>
      </c>
      <c r="U78" s="12">
        <v>-421.82</v>
      </c>
      <c r="V78" s="12">
        <v>-543.16</v>
      </c>
      <c r="W78" s="12"/>
      <c r="X78" s="12"/>
      <c r="Y78" s="10"/>
      <c r="Z78" s="12">
        <v>-713.08</v>
      </c>
      <c r="AA78" s="12">
        <v>-2007.53</v>
      </c>
      <c r="AB78" s="12">
        <f>SUM(Q78:V78,N78)</f>
        <v>-2309.0299999999997</v>
      </c>
      <c r="AC78" s="9">
        <v>6964.44</v>
      </c>
    </row>
    <row r="79" spans="1:29" ht="16.5" customHeight="1">
      <c r="A79" s="8">
        <v>185</v>
      </c>
      <c r="B79" s="7" t="s">
        <v>123</v>
      </c>
      <c r="C79" s="4" t="s">
        <v>39</v>
      </c>
      <c r="D79" s="5" t="s">
        <v>133</v>
      </c>
      <c r="E79" s="10">
        <v>2499.12</v>
      </c>
      <c r="F79" s="10">
        <v>949.67</v>
      </c>
      <c r="G79" s="10"/>
      <c r="H79" s="10"/>
      <c r="I79" s="10">
        <v>630</v>
      </c>
      <c r="J79" s="10">
        <v>855.68</v>
      </c>
      <c r="K79" s="10"/>
      <c r="L79" s="12"/>
      <c r="M79" s="12"/>
      <c r="N79" s="12"/>
      <c r="O79" s="12">
        <v>-1012.76</v>
      </c>
      <c r="P79" s="12"/>
      <c r="Q79" s="12">
        <v>-61.6</v>
      </c>
      <c r="R79" s="9"/>
      <c r="S79" s="12"/>
      <c r="T79" s="12"/>
      <c r="U79" s="12"/>
      <c r="V79" s="12">
        <v>-613.47</v>
      </c>
      <c r="W79" s="12"/>
      <c r="X79" s="12"/>
      <c r="Y79" s="10"/>
      <c r="Z79" s="12">
        <v>-461.55</v>
      </c>
      <c r="AA79" s="12">
        <v>-69.72</v>
      </c>
      <c r="AB79" s="12">
        <f>SUM(V79,Q79,O79)</f>
        <v>-1687.83</v>
      </c>
      <c r="AC79" s="9">
        <v>2715.37</v>
      </c>
    </row>
    <row r="80" spans="1:29" ht="16.5" customHeight="1">
      <c r="A80" s="8">
        <v>178</v>
      </c>
      <c r="B80" s="7" t="s">
        <v>124</v>
      </c>
      <c r="C80" s="4" t="s">
        <v>28</v>
      </c>
      <c r="D80" s="5" t="s">
        <v>133</v>
      </c>
      <c r="E80" s="10">
        <v>2624.08</v>
      </c>
      <c r="F80" s="10">
        <v>1154.5999999999999</v>
      </c>
      <c r="G80" s="10"/>
      <c r="H80" s="10"/>
      <c r="I80" s="10">
        <v>630</v>
      </c>
      <c r="J80" s="10">
        <v>388.41</v>
      </c>
      <c r="K80" s="10">
        <v>765.05</v>
      </c>
      <c r="L80" s="12"/>
      <c r="M80" s="12"/>
      <c r="N80" s="12">
        <v>-1380.01</v>
      </c>
      <c r="O80" s="12"/>
      <c r="P80" s="12"/>
      <c r="Q80" s="12">
        <v>-62.14</v>
      </c>
      <c r="R80" s="9"/>
      <c r="S80" s="12"/>
      <c r="T80" s="12"/>
      <c r="U80" s="12">
        <v>-277.19</v>
      </c>
      <c r="V80" s="12"/>
      <c r="W80" s="12"/>
      <c r="X80" s="12"/>
      <c r="Y80" s="10"/>
      <c r="Z80" s="12">
        <v>-549.42999999999995</v>
      </c>
      <c r="AA80" s="12">
        <v>-349.98</v>
      </c>
      <c r="AB80" s="12">
        <f>SUM(U80,Q80,N80)</f>
        <v>-1719.34</v>
      </c>
      <c r="AC80" s="9">
        <v>2943.39</v>
      </c>
    </row>
    <row r="81" spans="1:29" ht="16.5" customHeight="1">
      <c r="A81" s="8">
        <v>175</v>
      </c>
      <c r="B81" s="7" t="s">
        <v>125</v>
      </c>
      <c r="C81" s="4" t="s">
        <v>28</v>
      </c>
      <c r="D81" s="5" t="s">
        <v>133</v>
      </c>
      <c r="E81" s="10">
        <v>2624.08</v>
      </c>
      <c r="F81" s="10">
        <v>1207.08</v>
      </c>
      <c r="G81" s="10"/>
      <c r="H81" s="10"/>
      <c r="I81" s="10">
        <v>630</v>
      </c>
      <c r="J81" s="10">
        <v>535</v>
      </c>
      <c r="K81" s="10"/>
      <c r="L81" s="12"/>
      <c r="M81" s="12">
        <v>-26.24</v>
      </c>
      <c r="N81" s="12">
        <v>-120.12</v>
      </c>
      <c r="O81" s="12"/>
      <c r="P81" s="12"/>
      <c r="Q81" s="12">
        <v>-20.98</v>
      </c>
      <c r="R81" s="9"/>
      <c r="S81" s="12">
        <v>-31.03</v>
      </c>
      <c r="T81" s="12"/>
      <c r="U81" s="12"/>
      <c r="V81" s="12"/>
      <c r="W81" s="12"/>
      <c r="X81" s="12"/>
      <c r="Y81" s="10"/>
      <c r="Z81" s="12">
        <v>-470.19</v>
      </c>
      <c r="AA81" s="12">
        <v>-240.46</v>
      </c>
      <c r="AB81" s="12">
        <f>SUM(S81,Q81,M81:N81)</f>
        <v>-198.37</v>
      </c>
      <c r="AC81" s="9">
        <v>4087.14</v>
      </c>
    </row>
    <row r="82" spans="1:29" ht="16.5" customHeight="1">
      <c r="A82" s="8">
        <v>267</v>
      </c>
      <c r="B82" s="7" t="s">
        <v>126</v>
      </c>
      <c r="C82" s="4" t="s">
        <v>36</v>
      </c>
      <c r="D82" s="5" t="s">
        <v>133</v>
      </c>
      <c r="E82" s="10">
        <v>3490.39</v>
      </c>
      <c r="F82" s="10">
        <v>69.81</v>
      </c>
      <c r="G82" s="10"/>
      <c r="H82" s="10"/>
      <c r="I82" s="10">
        <v>630</v>
      </c>
      <c r="J82" s="10"/>
      <c r="K82" s="10"/>
      <c r="L82" s="12"/>
      <c r="M82" s="12"/>
      <c r="N82" s="12"/>
      <c r="O82" s="12"/>
      <c r="P82" s="12"/>
      <c r="Q82" s="12"/>
      <c r="R82" s="9"/>
      <c r="S82" s="12"/>
      <c r="T82" s="12"/>
      <c r="U82" s="12">
        <v>-811.27</v>
      </c>
      <c r="V82" s="12"/>
      <c r="W82" s="12"/>
      <c r="X82" s="12"/>
      <c r="Y82" s="10"/>
      <c r="Z82" s="12">
        <v>-357.36</v>
      </c>
      <c r="AA82" s="12">
        <v>-125.63</v>
      </c>
      <c r="AB82" s="12">
        <f>SUM(U82)</f>
        <v>-811.27</v>
      </c>
      <c r="AC82" s="9">
        <v>2895.94</v>
      </c>
    </row>
    <row r="83" spans="1:29" ht="16.5" customHeight="1">
      <c r="A83" s="8">
        <v>193</v>
      </c>
      <c r="B83" s="7" t="s">
        <v>127</v>
      </c>
      <c r="C83" s="4" t="s">
        <v>39</v>
      </c>
      <c r="D83" s="5" t="s">
        <v>134</v>
      </c>
      <c r="E83" s="10">
        <v>2380.11</v>
      </c>
      <c r="F83" s="10">
        <v>571.23</v>
      </c>
      <c r="G83" s="10"/>
      <c r="H83" s="10"/>
      <c r="I83" s="10">
        <v>630</v>
      </c>
      <c r="J83" s="10">
        <v>506.11</v>
      </c>
      <c r="K83" s="10"/>
      <c r="L83" s="12"/>
      <c r="M83" s="12"/>
      <c r="N83" s="12">
        <v>-748.04</v>
      </c>
      <c r="O83" s="12"/>
      <c r="P83" s="12"/>
      <c r="Q83" s="12"/>
      <c r="R83" s="9"/>
      <c r="S83" s="12"/>
      <c r="T83" s="12"/>
      <c r="U83" s="12"/>
      <c r="V83" s="12"/>
      <c r="W83" s="12"/>
      <c r="X83" s="12"/>
      <c r="Y83" s="10"/>
      <c r="Z83" s="12">
        <v>-342.97</v>
      </c>
      <c r="AA83" s="12">
        <v>-112.37</v>
      </c>
      <c r="AB83" s="12">
        <f>SUM(N83)</f>
        <v>-748.04</v>
      </c>
      <c r="AC83" s="9">
        <v>2884.07</v>
      </c>
    </row>
    <row r="84" spans="1:29" ht="16.5" customHeight="1">
      <c r="A84" s="8">
        <v>110</v>
      </c>
      <c r="B84" s="7" t="s">
        <v>128</v>
      </c>
      <c r="C84" s="4" t="s">
        <v>39</v>
      </c>
      <c r="D84" s="5" t="s">
        <v>133</v>
      </c>
      <c r="E84" s="10">
        <v>3206.44</v>
      </c>
      <c r="F84" s="10">
        <v>1987.99</v>
      </c>
      <c r="G84" s="10"/>
      <c r="H84" s="10"/>
      <c r="I84" s="10">
        <v>630</v>
      </c>
      <c r="J84" s="10">
        <v>855</v>
      </c>
      <c r="K84" s="10"/>
      <c r="L84" s="12"/>
      <c r="M84" s="12"/>
      <c r="N84" s="12">
        <v>-631.97</v>
      </c>
      <c r="O84" s="12"/>
      <c r="P84" s="12"/>
      <c r="Q84" s="12"/>
      <c r="R84" s="9"/>
      <c r="S84" s="12"/>
      <c r="T84" s="12"/>
      <c r="U84" s="12"/>
      <c r="V84" s="12"/>
      <c r="W84" s="12"/>
      <c r="X84" s="12"/>
      <c r="Y84" s="10"/>
      <c r="Z84" s="12">
        <v>-705.85</v>
      </c>
      <c r="AA84" s="12">
        <v>-547.99</v>
      </c>
      <c r="AB84" s="12">
        <f>SUM(N84)</f>
        <v>-631.97</v>
      </c>
      <c r="AC84" s="9">
        <v>4793.62</v>
      </c>
    </row>
    <row r="85" spans="1:29" ht="16.5" customHeight="1">
      <c r="A85" s="8">
        <v>264</v>
      </c>
      <c r="B85" s="7" t="s">
        <v>129</v>
      </c>
      <c r="C85" s="4" t="s">
        <v>60</v>
      </c>
      <c r="D85" s="5" t="s">
        <v>133</v>
      </c>
      <c r="E85" s="10">
        <v>1108.05</v>
      </c>
      <c r="F85" s="10">
        <v>44.32</v>
      </c>
      <c r="G85" s="10"/>
      <c r="H85" s="10"/>
      <c r="I85" s="10">
        <v>630</v>
      </c>
      <c r="J85" s="10"/>
      <c r="K85" s="10"/>
      <c r="L85" s="12"/>
      <c r="M85" s="12"/>
      <c r="N85" s="12"/>
      <c r="O85" s="12"/>
      <c r="P85" s="12"/>
      <c r="Q85" s="12"/>
      <c r="R85" s="9"/>
      <c r="S85" s="12"/>
      <c r="T85" s="12"/>
      <c r="U85" s="12"/>
      <c r="V85" s="12"/>
      <c r="W85" s="12"/>
      <c r="X85" s="12"/>
      <c r="Y85" s="10"/>
      <c r="Z85" s="12">
        <v>-88.03</v>
      </c>
      <c r="AA85" s="12">
        <v>0</v>
      </c>
      <c r="AB85" s="12">
        <v>0</v>
      </c>
      <c r="AC85" s="9">
        <v>1694.34</v>
      </c>
    </row>
    <row r="86" spans="1:29" ht="16.5" customHeight="1">
      <c r="A86" s="8">
        <v>261</v>
      </c>
      <c r="B86" s="7" t="s">
        <v>130</v>
      </c>
      <c r="C86" s="4" t="s">
        <v>36</v>
      </c>
      <c r="D86" s="4" t="s">
        <v>133</v>
      </c>
      <c r="E86" s="10">
        <v>3490.39</v>
      </c>
      <c r="F86" s="10">
        <v>209.42</v>
      </c>
      <c r="G86" s="10"/>
      <c r="H86" s="10"/>
      <c r="I86" s="10">
        <v>630</v>
      </c>
      <c r="J86" s="10"/>
      <c r="K86" s="10"/>
      <c r="L86" s="12"/>
      <c r="M86" s="12"/>
      <c r="N86" s="12"/>
      <c r="O86" s="12"/>
      <c r="P86" s="12"/>
      <c r="Q86" s="12"/>
      <c r="R86" s="9"/>
      <c r="S86" s="12"/>
      <c r="T86" s="12"/>
      <c r="U86" s="12"/>
      <c r="V86" s="12"/>
      <c r="W86" s="12"/>
      <c r="X86" s="12"/>
      <c r="Y86" s="10"/>
      <c r="Z86" s="12">
        <v>-376.9</v>
      </c>
      <c r="AA86" s="12">
        <v>-143.63999999999999</v>
      </c>
      <c r="AB86" s="12">
        <v>0</v>
      </c>
      <c r="AC86" s="9">
        <v>3809.27</v>
      </c>
    </row>
    <row r="87" spans="1:29" ht="16.5" customHeight="1">
      <c r="A87" s="8">
        <v>219</v>
      </c>
      <c r="B87" s="7" t="s">
        <v>131</v>
      </c>
      <c r="C87" s="4" t="s">
        <v>39</v>
      </c>
      <c r="D87" s="4" t="s">
        <v>135</v>
      </c>
      <c r="E87" s="10">
        <v>2266.77</v>
      </c>
      <c r="F87" s="10">
        <v>408.02</v>
      </c>
      <c r="G87" s="10"/>
      <c r="H87" s="10"/>
      <c r="I87" s="10">
        <v>630</v>
      </c>
      <c r="J87" s="10">
        <v>506.11</v>
      </c>
      <c r="K87" s="10"/>
      <c r="L87" s="12"/>
      <c r="M87" s="12">
        <v>-22.67</v>
      </c>
      <c r="N87" s="12"/>
      <c r="O87" s="12"/>
      <c r="P87" s="12"/>
      <c r="Q87" s="12">
        <v>-30.8</v>
      </c>
      <c r="R87" s="9"/>
      <c r="S87" s="12"/>
      <c r="T87" s="12"/>
      <c r="U87" s="12"/>
      <c r="V87" s="12"/>
      <c r="W87" s="12"/>
      <c r="X87" s="12"/>
      <c r="Y87" s="10"/>
      <c r="Z87" s="12">
        <v>-304.26</v>
      </c>
      <c r="AA87" s="12">
        <v>-30.29</v>
      </c>
      <c r="AB87" s="12">
        <f>SUM(Q87,M87)</f>
        <v>-53.47</v>
      </c>
      <c r="AC87" s="9">
        <v>3422.88</v>
      </c>
    </row>
    <row r="88" spans="1:29" ht="16.5" customHeight="1">
      <c r="A88" s="8"/>
      <c r="B88" s="7"/>
      <c r="C88" s="4"/>
      <c r="D88" s="7"/>
      <c r="E88" s="16" t="s">
        <v>142</v>
      </c>
      <c r="F88" s="16" t="s">
        <v>142</v>
      </c>
      <c r="G88" s="16" t="s">
        <v>142</v>
      </c>
      <c r="H88" s="16" t="s">
        <v>142</v>
      </c>
      <c r="I88" s="16" t="s">
        <v>142</v>
      </c>
      <c r="J88" s="16" t="s">
        <v>142</v>
      </c>
      <c r="K88" s="16" t="s">
        <v>142</v>
      </c>
      <c r="L88" s="12"/>
      <c r="M88" s="12"/>
      <c r="N88" s="12"/>
      <c r="O88" s="12"/>
      <c r="P88" s="12"/>
      <c r="Q88" s="12"/>
      <c r="R88" s="9"/>
      <c r="S88" s="12"/>
      <c r="T88" s="12"/>
      <c r="U88" s="12"/>
      <c r="V88" s="12"/>
      <c r="W88" s="12"/>
      <c r="X88" s="12"/>
      <c r="Y88" s="10"/>
      <c r="Z88" s="12">
        <f>SUM(Z2:Z87)</f>
        <v>-37403.200000000026</v>
      </c>
      <c r="AA88" s="12">
        <f>SUM(AA2:AA87)</f>
        <v>-38132.89</v>
      </c>
      <c r="AB88" s="12">
        <f>SUM(AB2:AB87)</f>
        <v>-96729.75999999998</v>
      </c>
      <c r="AC88" s="9">
        <f>SUM(AC2:AC87)</f>
        <v>302628.4200000001</v>
      </c>
    </row>
    <row r="89" spans="1:29">
      <c r="D89" s="1"/>
    </row>
    <row r="90" spans="1:29">
      <c r="D90" s="1"/>
    </row>
    <row r="91" spans="1:29">
      <c r="D91" s="1"/>
    </row>
    <row r="92" spans="1:29">
      <c r="D92" s="1"/>
    </row>
    <row r="93" spans="1:29">
      <c r="D93" s="1"/>
    </row>
    <row r="94" spans="1:29">
      <c r="D94" s="1"/>
    </row>
    <row r="95" spans="1:29">
      <c r="D95" s="1"/>
    </row>
    <row r="96" spans="1:29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  <row r="579" spans="4:4">
      <c r="D579" s="1"/>
    </row>
    <row r="580" spans="4:4">
      <c r="D580" s="1"/>
    </row>
    <row r="581" spans="4:4">
      <c r="D581" s="1"/>
    </row>
    <row r="582" spans="4:4">
      <c r="D582" s="1"/>
    </row>
    <row r="583" spans="4:4">
      <c r="D583" s="1"/>
    </row>
    <row r="584" spans="4:4">
      <c r="D584" s="1"/>
    </row>
    <row r="585" spans="4:4">
      <c r="D585" s="1"/>
    </row>
    <row r="586" spans="4:4">
      <c r="D586" s="1"/>
    </row>
    <row r="587" spans="4:4">
      <c r="D587" s="1"/>
    </row>
    <row r="588" spans="4:4">
      <c r="D588" s="1"/>
    </row>
    <row r="589" spans="4:4">
      <c r="D589" s="1"/>
    </row>
    <row r="590" spans="4:4">
      <c r="D590" s="1"/>
    </row>
    <row r="591" spans="4:4">
      <c r="D591" s="1"/>
    </row>
    <row r="592" spans="4:4">
      <c r="D592" s="1"/>
    </row>
    <row r="593" spans="4:4">
      <c r="D593" s="1"/>
    </row>
    <row r="594" spans="4:4">
      <c r="D594" s="1"/>
    </row>
    <row r="595" spans="4:4">
      <c r="D595" s="1"/>
    </row>
    <row r="596" spans="4:4">
      <c r="D596" s="1"/>
    </row>
    <row r="597" spans="4:4">
      <c r="D597" s="1"/>
    </row>
    <row r="598" spans="4:4">
      <c r="D598" s="1"/>
    </row>
    <row r="599" spans="4:4">
      <c r="D599" s="1"/>
    </row>
    <row r="600" spans="4:4">
      <c r="D600" s="1"/>
    </row>
    <row r="601" spans="4:4">
      <c r="D601" s="1"/>
    </row>
    <row r="602" spans="4:4">
      <c r="D602" s="1"/>
    </row>
    <row r="603" spans="4:4">
      <c r="D603" s="1"/>
    </row>
    <row r="604" spans="4:4">
      <c r="D604" s="1"/>
    </row>
    <row r="605" spans="4:4">
      <c r="D605" s="1"/>
    </row>
    <row r="606" spans="4:4">
      <c r="D606" s="1"/>
    </row>
    <row r="607" spans="4:4">
      <c r="D607" s="1"/>
    </row>
    <row r="608" spans="4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  <row r="805" spans="4:4">
      <c r="D805" s="1"/>
    </row>
    <row r="806" spans="4:4">
      <c r="D806" s="1"/>
    </row>
    <row r="807" spans="4:4">
      <c r="D807" s="1"/>
    </row>
    <row r="808" spans="4:4">
      <c r="D808" s="1"/>
    </row>
    <row r="809" spans="4:4">
      <c r="D809" s="1"/>
    </row>
    <row r="810" spans="4:4">
      <c r="D810" s="1"/>
    </row>
    <row r="811" spans="4:4">
      <c r="D811" s="1"/>
    </row>
    <row r="812" spans="4:4">
      <c r="D812" s="1"/>
    </row>
    <row r="813" spans="4:4">
      <c r="D813" s="1"/>
    </row>
    <row r="814" spans="4:4">
      <c r="D814" s="1"/>
    </row>
    <row r="815" spans="4:4">
      <c r="D815" s="1"/>
    </row>
    <row r="816" spans="4:4">
      <c r="D816" s="1"/>
    </row>
    <row r="817" spans="4:4">
      <c r="D817" s="1"/>
    </row>
    <row r="818" spans="4:4">
      <c r="D818" s="1"/>
    </row>
    <row r="819" spans="4:4">
      <c r="D819" s="1"/>
    </row>
    <row r="820" spans="4:4">
      <c r="D820" s="1"/>
    </row>
    <row r="821" spans="4:4">
      <c r="D821" s="1"/>
    </row>
    <row r="822" spans="4:4">
      <c r="D822" s="1"/>
    </row>
    <row r="823" spans="4:4">
      <c r="D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  <row r="995" spans="4:4">
      <c r="D995" s="1"/>
    </row>
    <row r="996" spans="4:4">
      <c r="D996" s="1"/>
    </row>
    <row r="997" spans="4:4">
      <c r="D997" s="1"/>
    </row>
    <row r="998" spans="4:4">
      <c r="D998" s="1"/>
    </row>
    <row r="999" spans="4:4">
      <c r="D999" s="1"/>
    </row>
    <row r="1000" spans="4:4">
      <c r="D1000" s="1"/>
    </row>
    <row r="1001" spans="4:4">
      <c r="D1001" s="1"/>
    </row>
    <row r="1002" spans="4:4">
      <c r="D1002" s="1"/>
    </row>
    <row r="1003" spans="4:4">
      <c r="D1003" s="1"/>
    </row>
    <row r="1004" spans="4:4">
      <c r="D1004" s="1"/>
    </row>
    <row r="1005" spans="4:4">
      <c r="D1005" s="1"/>
    </row>
    <row r="1006" spans="4:4">
      <c r="D1006" s="1"/>
    </row>
    <row r="1007" spans="4:4">
      <c r="D1007" s="1"/>
    </row>
    <row r="1008" spans="4:4">
      <c r="D1008" s="1"/>
    </row>
    <row r="1009" spans="4:4">
      <c r="D1009" s="1"/>
    </row>
    <row r="1010" spans="4:4">
      <c r="D1010" s="1"/>
    </row>
    <row r="1011" spans="4:4">
      <c r="D1011" s="1"/>
    </row>
    <row r="1012" spans="4:4">
      <c r="D1012" s="1"/>
    </row>
    <row r="1013" spans="4:4">
      <c r="D1013" s="1"/>
    </row>
    <row r="1014" spans="4:4">
      <c r="D1014" s="1"/>
    </row>
    <row r="1015" spans="4:4">
      <c r="D1015" s="1"/>
    </row>
    <row r="1016" spans="4:4">
      <c r="D1016" s="1"/>
    </row>
    <row r="1017" spans="4:4">
      <c r="D1017" s="1"/>
    </row>
    <row r="1018" spans="4:4">
      <c r="D1018" s="1"/>
    </row>
    <row r="1019" spans="4:4">
      <c r="D1019" s="1"/>
    </row>
    <row r="1020" spans="4:4">
      <c r="D1020" s="1"/>
    </row>
    <row r="1021" spans="4:4">
      <c r="D1021" s="1"/>
    </row>
    <row r="1022" spans="4:4">
      <c r="D1022" s="1"/>
    </row>
    <row r="1023" spans="4:4">
      <c r="D1023" s="1"/>
    </row>
    <row r="1024" spans="4:4">
      <c r="D1024" s="1"/>
    </row>
    <row r="1025" spans="4:4">
      <c r="D1025" s="1"/>
    </row>
    <row r="1026" spans="4:4">
      <c r="D1026" s="1"/>
    </row>
    <row r="1027" spans="4:4">
      <c r="D1027" s="1"/>
    </row>
    <row r="1028" spans="4:4">
      <c r="D1028" s="1"/>
    </row>
    <row r="1029" spans="4:4">
      <c r="D1029" s="1"/>
    </row>
    <row r="1030" spans="4:4">
      <c r="D1030" s="1"/>
    </row>
    <row r="1031" spans="4:4">
      <c r="D1031" s="1"/>
    </row>
    <row r="1032" spans="4:4">
      <c r="D1032" s="1"/>
    </row>
    <row r="1033" spans="4:4">
      <c r="D1033" s="1"/>
    </row>
    <row r="1034" spans="4:4">
      <c r="D1034" s="1"/>
    </row>
    <row r="1035" spans="4:4">
      <c r="D1035" s="1"/>
    </row>
    <row r="1036" spans="4:4">
      <c r="D1036" s="1"/>
    </row>
    <row r="1037" spans="4:4">
      <c r="D1037" s="1"/>
    </row>
    <row r="1038" spans="4:4">
      <c r="D1038" s="1"/>
    </row>
    <row r="1039" spans="4:4">
      <c r="D1039" s="1"/>
    </row>
    <row r="1040" spans="4:4">
      <c r="D1040" s="1"/>
    </row>
    <row r="1041" spans="4:4">
      <c r="D1041" s="1"/>
    </row>
    <row r="1042" spans="4:4">
      <c r="D1042" s="1"/>
    </row>
    <row r="1043" spans="4:4">
      <c r="D1043" s="1"/>
    </row>
    <row r="1044" spans="4:4">
      <c r="D1044" s="1"/>
    </row>
    <row r="1045" spans="4:4">
      <c r="D1045" s="1"/>
    </row>
    <row r="1046" spans="4:4">
      <c r="D1046" s="1"/>
    </row>
    <row r="1047" spans="4:4">
      <c r="D1047" s="1"/>
    </row>
    <row r="1048" spans="4:4">
      <c r="D1048" s="1"/>
    </row>
    <row r="1049" spans="4:4">
      <c r="D1049" s="1"/>
    </row>
    <row r="1050" spans="4:4">
      <c r="D1050" s="1"/>
    </row>
    <row r="1051" spans="4:4">
      <c r="D1051" s="1"/>
    </row>
    <row r="1052" spans="4:4">
      <c r="D1052" s="1"/>
    </row>
    <row r="1053" spans="4:4">
      <c r="D1053" s="1"/>
    </row>
    <row r="1054" spans="4:4">
      <c r="D1054" s="1"/>
    </row>
    <row r="1055" spans="4:4">
      <c r="D1055" s="1"/>
    </row>
    <row r="1056" spans="4:4">
      <c r="D1056" s="1"/>
    </row>
    <row r="1057" spans="4:4">
      <c r="D1057" s="1"/>
    </row>
    <row r="1058" spans="4:4">
      <c r="D1058" s="1"/>
    </row>
    <row r="1059" spans="4:4">
      <c r="D1059" s="1"/>
    </row>
    <row r="1060" spans="4:4">
      <c r="D1060" s="1"/>
    </row>
    <row r="1061" spans="4:4">
      <c r="D1061" s="1"/>
    </row>
    <row r="1062" spans="4:4">
      <c r="D1062" s="1"/>
    </row>
    <row r="1063" spans="4:4">
      <c r="D1063" s="1"/>
    </row>
    <row r="1064" spans="4:4">
      <c r="D1064" s="1"/>
    </row>
    <row r="1065" spans="4:4">
      <c r="D1065" s="1"/>
    </row>
    <row r="1066" spans="4:4">
      <c r="D1066" s="1"/>
    </row>
    <row r="1067" spans="4:4">
      <c r="D1067" s="1"/>
    </row>
    <row r="1068" spans="4:4">
      <c r="D1068" s="1"/>
    </row>
    <row r="1069" spans="4:4">
      <c r="D1069" s="1"/>
    </row>
    <row r="1070" spans="4:4">
      <c r="D1070" s="1"/>
    </row>
    <row r="1071" spans="4:4">
      <c r="D1071" s="1"/>
    </row>
    <row r="1072" spans="4:4">
      <c r="D1072" s="1"/>
    </row>
    <row r="1073" spans="4:4">
      <c r="D1073" s="1"/>
    </row>
    <row r="1074" spans="4:4">
      <c r="D1074" s="1"/>
    </row>
    <row r="1075" spans="4:4">
      <c r="D1075" s="1"/>
    </row>
    <row r="1076" spans="4:4">
      <c r="D1076" s="1"/>
    </row>
    <row r="1077" spans="4:4">
      <c r="D1077" s="1"/>
    </row>
    <row r="1078" spans="4:4">
      <c r="D1078" s="1"/>
    </row>
    <row r="1079" spans="4:4">
      <c r="D1079" s="1"/>
    </row>
    <row r="1080" spans="4:4">
      <c r="D1080" s="1"/>
    </row>
    <row r="1081" spans="4:4">
      <c r="D1081" s="1"/>
    </row>
    <row r="1082" spans="4:4">
      <c r="D1082" s="1"/>
    </row>
    <row r="1083" spans="4:4">
      <c r="D1083" s="1"/>
    </row>
    <row r="1084" spans="4:4">
      <c r="D1084" s="1"/>
    </row>
    <row r="1085" spans="4:4">
      <c r="D1085" s="1"/>
    </row>
    <row r="1086" spans="4:4">
      <c r="D1086" s="1"/>
    </row>
    <row r="1087" spans="4:4">
      <c r="D1087" s="1"/>
    </row>
    <row r="1088" spans="4:4">
      <c r="D1088" s="1"/>
    </row>
    <row r="1089" spans="4:4">
      <c r="D1089" s="1"/>
    </row>
    <row r="1090" spans="4:4">
      <c r="D1090" s="1"/>
    </row>
    <row r="1091" spans="4:4">
      <c r="D1091" s="1"/>
    </row>
    <row r="1092" spans="4:4">
      <c r="D1092" s="1"/>
    </row>
    <row r="1093" spans="4:4">
      <c r="D1093" s="1"/>
    </row>
    <row r="1094" spans="4:4">
      <c r="D1094" s="1"/>
    </row>
    <row r="1095" spans="4:4">
      <c r="D1095" s="1"/>
    </row>
    <row r="1096" spans="4:4">
      <c r="D1096" s="1"/>
    </row>
    <row r="1097" spans="4:4">
      <c r="D1097" s="1"/>
    </row>
    <row r="1098" spans="4:4">
      <c r="D1098" s="1"/>
    </row>
    <row r="1099" spans="4:4">
      <c r="D1099" s="1"/>
    </row>
    <row r="1100" spans="4:4">
      <c r="D1100" s="1"/>
    </row>
    <row r="1101" spans="4:4">
      <c r="D1101" s="1"/>
    </row>
    <row r="1102" spans="4:4">
      <c r="D1102" s="1"/>
    </row>
    <row r="1103" spans="4:4">
      <c r="D1103" s="1"/>
    </row>
    <row r="1104" spans="4:4">
      <c r="D1104" s="1"/>
    </row>
    <row r="1105" spans="4:4">
      <c r="D1105" s="1"/>
    </row>
    <row r="1106" spans="4:4">
      <c r="D1106" s="1"/>
    </row>
    <row r="1107" spans="4:4">
      <c r="D1107" s="1"/>
    </row>
    <row r="1108" spans="4:4">
      <c r="D1108" s="1"/>
    </row>
    <row r="1109" spans="4:4">
      <c r="D1109" s="1"/>
    </row>
    <row r="1110" spans="4:4">
      <c r="D1110" s="1"/>
    </row>
    <row r="1111" spans="4:4">
      <c r="D1111" s="1"/>
    </row>
    <row r="1112" spans="4:4">
      <c r="D1112" s="1"/>
    </row>
    <row r="1113" spans="4:4">
      <c r="D1113" s="1"/>
    </row>
    <row r="1114" spans="4:4">
      <c r="D1114" s="1"/>
    </row>
    <row r="1115" spans="4:4">
      <c r="D1115" s="1"/>
    </row>
    <row r="1116" spans="4:4">
      <c r="D1116" s="1"/>
    </row>
    <row r="1117" spans="4:4">
      <c r="D1117" s="1"/>
    </row>
    <row r="1118" spans="4:4">
      <c r="D1118" s="1"/>
    </row>
    <row r="1119" spans="4:4">
      <c r="D1119" s="1"/>
    </row>
    <row r="1120" spans="4:4">
      <c r="D1120" s="1"/>
    </row>
    <row r="1121" spans="4:4">
      <c r="D1121" s="1"/>
    </row>
    <row r="1122" spans="4:4">
      <c r="D1122" s="1"/>
    </row>
    <row r="1123" spans="4:4">
      <c r="D1123" s="1"/>
    </row>
    <row r="1124" spans="4:4">
      <c r="D1124" s="1"/>
    </row>
    <row r="1125" spans="4:4">
      <c r="D1125" s="1"/>
    </row>
    <row r="1126" spans="4:4">
      <c r="D1126" s="1"/>
    </row>
    <row r="1127" spans="4:4">
      <c r="D1127" s="1"/>
    </row>
    <row r="1128" spans="4:4">
      <c r="D1128" s="1"/>
    </row>
    <row r="1129" spans="4:4">
      <c r="D1129" s="1"/>
    </row>
    <row r="1130" spans="4:4">
      <c r="D1130" s="1"/>
    </row>
    <row r="1131" spans="4:4">
      <c r="D1131" s="1"/>
    </row>
    <row r="1132" spans="4:4">
      <c r="D1132" s="1"/>
    </row>
    <row r="1133" spans="4:4">
      <c r="D1133" s="1"/>
    </row>
    <row r="1134" spans="4:4">
      <c r="D1134" s="1"/>
    </row>
    <row r="1135" spans="4:4">
      <c r="D1135" s="1"/>
    </row>
    <row r="1136" spans="4:4">
      <c r="D1136" s="1"/>
    </row>
    <row r="1137" spans="4:4">
      <c r="D1137" s="1"/>
    </row>
    <row r="1138" spans="4:4">
      <c r="D1138" s="1"/>
    </row>
    <row r="1139" spans="4:4">
      <c r="D1139" s="1"/>
    </row>
    <row r="1140" spans="4:4">
      <c r="D1140" s="1"/>
    </row>
    <row r="1141" spans="4:4">
      <c r="D1141" s="1"/>
    </row>
    <row r="1142" spans="4:4">
      <c r="D1142" s="1"/>
    </row>
    <row r="1143" spans="4:4">
      <c r="D1143" s="1"/>
    </row>
    <row r="1144" spans="4:4">
      <c r="D1144" s="1"/>
    </row>
    <row r="1145" spans="4:4">
      <c r="D1145" s="1"/>
    </row>
    <row r="1146" spans="4:4">
      <c r="D1146" s="1"/>
    </row>
    <row r="1147" spans="4:4">
      <c r="D1147" s="1"/>
    </row>
    <row r="1148" spans="4:4">
      <c r="D1148" s="1"/>
    </row>
    <row r="1149" spans="4:4">
      <c r="D1149" s="1"/>
    </row>
    <row r="1150" spans="4:4">
      <c r="D1150" s="1"/>
    </row>
    <row r="1151" spans="4:4">
      <c r="D1151" s="1"/>
    </row>
    <row r="1152" spans="4:4">
      <c r="D1152" s="1"/>
    </row>
    <row r="1153" spans="4:4">
      <c r="D1153" s="1"/>
    </row>
    <row r="1154" spans="4:4">
      <c r="D1154" s="1"/>
    </row>
    <row r="1155" spans="4:4">
      <c r="D1155" s="1"/>
    </row>
    <row r="1156" spans="4:4">
      <c r="D1156" s="1"/>
    </row>
    <row r="1157" spans="4:4">
      <c r="D1157" s="1"/>
    </row>
    <row r="1158" spans="4:4">
      <c r="D1158" s="1"/>
    </row>
    <row r="1159" spans="4:4">
      <c r="D1159" s="1"/>
    </row>
    <row r="1160" spans="4:4">
      <c r="D1160" s="1"/>
    </row>
    <row r="1161" spans="4:4">
      <c r="D1161" s="1"/>
    </row>
    <row r="1162" spans="4:4">
      <c r="D1162" s="1"/>
    </row>
    <row r="1163" spans="4:4">
      <c r="D1163" s="1"/>
    </row>
    <row r="1164" spans="4:4">
      <c r="D1164" s="1"/>
    </row>
    <row r="1165" spans="4:4">
      <c r="D1165" s="1"/>
    </row>
    <row r="1166" spans="4:4">
      <c r="D1166" s="1"/>
    </row>
    <row r="1167" spans="4:4">
      <c r="D1167" s="1"/>
    </row>
    <row r="1168" spans="4:4">
      <c r="D1168" s="1"/>
    </row>
    <row r="1169" spans="4:4">
      <c r="D1169" s="1"/>
    </row>
    <row r="1170" spans="4:4">
      <c r="D1170" s="1"/>
    </row>
    <row r="1171" spans="4:4">
      <c r="D1171" s="1"/>
    </row>
    <row r="1172" spans="4:4">
      <c r="D1172" s="1"/>
    </row>
    <row r="1173" spans="4:4">
      <c r="D1173" s="1"/>
    </row>
    <row r="1174" spans="4:4">
      <c r="D1174" s="1"/>
    </row>
    <row r="1175" spans="4:4">
      <c r="D1175" s="1"/>
    </row>
    <row r="1176" spans="4:4">
      <c r="D1176" s="1"/>
    </row>
    <row r="1177" spans="4:4">
      <c r="D1177" s="1"/>
    </row>
    <row r="1178" spans="4:4">
      <c r="D1178" s="1"/>
    </row>
    <row r="1179" spans="4:4">
      <c r="D1179" s="1"/>
    </row>
    <row r="1180" spans="4:4">
      <c r="D1180" s="1"/>
    </row>
    <row r="1181" spans="4:4">
      <c r="D1181" s="1"/>
    </row>
    <row r="1182" spans="4:4">
      <c r="D1182" s="1"/>
    </row>
    <row r="1183" spans="4:4">
      <c r="D1183" s="1"/>
    </row>
    <row r="1184" spans="4:4">
      <c r="D1184" s="1"/>
    </row>
    <row r="1185" spans="4:4">
      <c r="D1185" s="1"/>
    </row>
    <row r="1186" spans="4:4">
      <c r="D1186" s="1"/>
    </row>
    <row r="1187" spans="4:4">
      <c r="D1187" s="1"/>
    </row>
    <row r="1188" spans="4:4">
      <c r="D1188" s="1"/>
    </row>
    <row r="1189" spans="4:4">
      <c r="D1189" s="1"/>
    </row>
    <row r="1190" spans="4:4">
      <c r="D1190" s="1"/>
    </row>
    <row r="1191" spans="4:4">
      <c r="D1191" s="1"/>
    </row>
    <row r="1192" spans="4:4">
      <c r="D1192" s="1"/>
    </row>
    <row r="1193" spans="4:4">
      <c r="D1193" s="1"/>
    </row>
    <row r="1194" spans="4:4">
      <c r="D1194" s="1"/>
    </row>
    <row r="1195" spans="4:4">
      <c r="D1195" s="1"/>
    </row>
    <row r="1196" spans="4:4">
      <c r="D1196" s="1"/>
    </row>
    <row r="1197" spans="4:4">
      <c r="D1197" s="1"/>
    </row>
    <row r="1198" spans="4:4">
      <c r="D1198" s="1"/>
    </row>
    <row r="1199" spans="4:4">
      <c r="D1199" s="1"/>
    </row>
    <row r="1200" spans="4:4">
      <c r="D1200" s="1"/>
    </row>
    <row r="1201" spans="4:4">
      <c r="D1201" s="1"/>
    </row>
    <row r="1202" spans="4:4">
      <c r="D1202" s="1"/>
    </row>
    <row r="1203" spans="4:4">
      <c r="D1203" s="1"/>
    </row>
    <row r="1204" spans="4:4">
      <c r="D1204" s="1"/>
    </row>
    <row r="1205" spans="4:4">
      <c r="D1205" s="1"/>
    </row>
    <row r="1206" spans="4:4">
      <c r="D1206" s="1"/>
    </row>
    <row r="1207" spans="4:4">
      <c r="D1207" s="1"/>
    </row>
    <row r="1208" spans="4:4">
      <c r="D1208" s="1"/>
    </row>
    <row r="1209" spans="4:4">
      <c r="D1209" s="1"/>
    </row>
    <row r="1210" spans="4:4">
      <c r="D1210" s="1"/>
    </row>
    <row r="1211" spans="4:4">
      <c r="D1211" s="1"/>
    </row>
    <row r="1212" spans="4:4">
      <c r="D1212" s="1"/>
    </row>
    <row r="1213" spans="4:4">
      <c r="D1213" s="1"/>
    </row>
    <row r="1214" spans="4:4">
      <c r="D1214" s="1"/>
    </row>
    <row r="1215" spans="4:4">
      <c r="D1215" s="1"/>
    </row>
    <row r="1216" spans="4:4">
      <c r="D1216" s="1"/>
    </row>
    <row r="1217" spans="4:4">
      <c r="D1217" s="1"/>
    </row>
    <row r="1218" spans="4:4">
      <c r="D1218" s="1"/>
    </row>
    <row r="1219" spans="4:4">
      <c r="D1219" s="1"/>
    </row>
    <row r="1220" spans="4:4">
      <c r="D1220" s="1"/>
    </row>
    <row r="1221" spans="4:4">
      <c r="D1221" s="1"/>
    </row>
    <row r="1222" spans="4:4">
      <c r="D1222" s="1"/>
    </row>
    <row r="1223" spans="4:4">
      <c r="D1223" s="1"/>
    </row>
    <row r="1224" spans="4:4">
      <c r="D1224" s="1"/>
    </row>
    <row r="1225" spans="4:4">
      <c r="D1225" s="1"/>
    </row>
    <row r="1226" spans="4:4">
      <c r="D1226" s="1"/>
    </row>
    <row r="1227" spans="4:4">
      <c r="D1227" s="1"/>
    </row>
    <row r="1228" spans="4:4">
      <c r="D1228" s="1"/>
    </row>
    <row r="1229" spans="4:4">
      <c r="D1229" s="1"/>
    </row>
    <row r="1230" spans="4:4">
      <c r="D1230" s="1"/>
    </row>
    <row r="1231" spans="4:4">
      <c r="D1231" s="1"/>
    </row>
    <row r="1232" spans="4:4">
      <c r="D1232" s="1"/>
    </row>
    <row r="1233" spans="4:4">
      <c r="D1233" s="1"/>
    </row>
    <row r="1234" spans="4:4">
      <c r="D1234" s="1"/>
    </row>
    <row r="1235" spans="4:4">
      <c r="D1235" s="1"/>
    </row>
    <row r="1236" spans="4:4">
      <c r="D1236" s="1"/>
    </row>
    <row r="1237" spans="4:4">
      <c r="D1237" s="1"/>
    </row>
    <row r="1238" spans="4:4">
      <c r="D1238" s="1"/>
    </row>
    <row r="1239" spans="4:4">
      <c r="D1239" s="1"/>
    </row>
    <row r="1240" spans="4:4">
      <c r="D1240" s="1"/>
    </row>
    <row r="1241" spans="4:4">
      <c r="D1241" s="1"/>
    </row>
    <row r="1242" spans="4:4">
      <c r="D1242" s="1"/>
    </row>
    <row r="1243" spans="4:4">
      <c r="D1243" s="1"/>
    </row>
    <row r="1244" spans="4:4">
      <c r="D1244" s="1"/>
    </row>
    <row r="1245" spans="4:4">
      <c r="D1245" s="1"/>
    </row>
    <row r="1246" spans="4:4">
      <c r="D1246" s="1"/>
    </row>
    <row r="1247" spans="4:4">
      <c r="D1247" s="1"/>
    </row>
    <row r="1248" spans="4:4">
      <c r="D1248" s="1"/>
    </row>
    <row r="1249" spans="4:4">
      <c r="D1249" s="1"/>
    </row>
    <row r="1250" spans="4:4">
      <c r="D1250" s="1"/>
    </row>
    <row r="1251" spans="4:4">
      <c r="D1251" s="1"/>
    </row>
    <row r="1252" spans="4:4">
      <c r="D1252" s="1"/>
    </row>
    <row r="1253" spans="4:4">
      <c r="D1253" s="1"/>
    </row>
    <row r="1254" spans="4:4">
      <c r="D1254" s="1"/>
    </row>
    <row r="1255" spans="4:4">
      <c r="D1255" s="1"/>
    </row>
    <row r="1256" spans="4:4">
      <c r="D1256" s="1"/>
    </row>
  </sheetData>
  <pageMargins left="0.511811024" right="0.511811024" top="0.78740157499999996" bottom="0.78740157499999996" header="0.31496062000000002" footer="0.31496062000000002"/>
  <pageSetup paperSize="9" orientation="landscape" verticalDpi="0" r:id="rId1"/>
  <ignoredErrors>
    <ignoredError sqref="AB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 Alexandre Barbosa</cp:lastModifiedBy>
  <cp:lastPrinted>2020-07-30T14:53:18Z</cp:lastPrinted>
  <dcterms:created xsi:type="dcterms:W3CDTF">2020-07-30T13:24:31Z</dcterms:created>
  <dcterms:modified xsi:type="dcterms:W3CDTF">2020-07-30T14:56:11Z</dcterms:modified>
</cp:coreProperties>
</file>