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730" windowHeight="9990"/>
  </bookViews>
  <sheets>
    <sheet name="Plan1" sheetId="1" r:id="rId1"/>
  </sheets>
  <calcPr calcId="124519"/>
</workbook>
</file>

<file path=xl/calcChain.xml><?xml version="1.0" encoding="utf-8"?>
<calcChain xmlns="http://schemas.openxmlformats.org/spreadsheetml/2006/main">
  <c r="AH88" i="1"/>
  <c r="AI88"/>
  <c r="AJ88"/>
  <c r="AK88"/>
  <c r="AJ45"/>
  <c r="AJ87"/>
  <c r="AJ85"/>
  <c r="AJ84"/>
  <c r="AJ83"/>
  <c r="AJ82"/>
  <c r="AJ81"/>
  <c r="AJ80"/>
  <c r="AJ79"/>
  <c r="AJ77"/>
  <c r="AJ78"/>
  <c r="AJ76"/>
  <c r="AJ75"/>
  <c r="AJ74"/>
  <c r="AJ73"/>
  <c r="AJ72"/>
  <c r="AJ71"/>
  <c r="AJ70"/>
  <c r="AJ69"/>
  <c r="AJ68"/>
  <c r="AJ67"/>
  <c r="AJ66"/>
  <c r="AJ65"/>
  <c r="AJ63"/>
  <c r="AJ62"/>
  <c r="AJ61"/>
  <c r="AJ60"/>
  <c r="AJ59"/>
  <c r="AJ57"/>
  <c r="AJ56"/>
  <c r="AJ55"/>
  <c r="AJ54"/>
  <c r="AJ53"/>
  <c r="AJ52"/>
  <c r="AJ51"/>
  <c r="AJ49"/>
  <c r="AJ48"/>
  <c r="AJ47"/>
  <c r="AJ46"/>
  <c r="AJ44"/>
  <c r="AJ43"/>
  <c r="AJ42"/>
  <c r="AJ41"/>
  <c r="AJ40"/>
  <c r="AJ38"/>
  <c r="AJ36"/>
  <c r="AJ35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AJ5"/>
  <c r="AJ4"/>
  <c r="AJ3"/>
  <c r="AJ2"/>
</calcChain>
</file>

<file path=xl/sharedStrings.xml><?xml version="1.0" encoding="utf-8"?>
<sst xmlns="http://schemas.openxmlformats.org/spreadsheetml/2006/main" count="305" uniqueCount="151">
  <si>
    <t>Matrícula</t>
  </si>
  <si>
    <t>Nome</t>
  </si>
  <si>
    <t>Cargo</t>
  </si>
  <si>
    <t>Salário</t>
  </si>
  <si>
    <t>Desc. Férias</t>
  </si>
  <si>
    <t>Vale Transporte</t>
  </si>
  <si>
    <t>Adic por Tempo Serv</t>
  </si>
  <si>
    <t>Mens. Sindical</t>
  </si>
  <si>
    <t>Unimed Mensalid</t>
  </si>
  <si>
    <t>Pensão Familiar</t>
  </si>
  <si>
    <t>Faltas Jus. Dia</t>
  </si>
  <si>
    <t>DSR H. Extras</t>
  </si>
  <si>
    <t>Desc. INSS</t>
  </si>
  <si>
    <t>Desc. IRRF</t>
  </si>
  <si>
    <t>Plano Odontolog</t>
  </si>
  <si>
    <t>Férias</t>
  </si>
  <si>
    <t>Abono Pecuniário</t>
  </si>
  <si>
    <t>Desc. IRRF Feri</t>
  </si>
  <si>
    <t>1/3 Adic. Abono</t>
  </si>
  <si>
    <t>Aux Alimentação</t>
  </si>
  <si>
    <t>Farmácia</t>
  </si>
  <si>
    <t>Posto de Comb</t>
  </si>
  <si>
    <t>Supermercado</t>
  </si>
  <si>
    <t>Mutua</t>
  </si>
  <si>
    <t>Banco do Brasil</t>
  </si>
  <si>
    <t>Gratif. GED</t>
  </si>
  <si>
    <t>Gratif. Função</t>
  </si>
  <si>
    <t>Desc Aux Alimen</t>
  </si>
  <si>
    <t>Prev. de Consig</t>
  </si>
  <si>
    <t>Prev. de Consig1</t>
  </si>
  <si>
    <t>Anuidade</t>
  </si>
  <si>
    <t>Mens. Senge-PB</t>
  </si>
  <si>
    <t>Liquido</t>
  </si>
  <si>
    <t>ADALBERTO MACHADO DE ALBUQUERQUE</t>
  </si>
  <si>
    <t>Técnico Administrativo II</t>
  </si>
  <si>
    <t>ADILSON DE LUCENA COSTA</t>
  </si>
  <si>
    <t>Operador</t>
  </si>
  <si>
    <t>ADJAILSON ARAÚJO DA SILVA</t>
  </si>
  <si>
    <t>Comissionado CC3</t>
  </si>
  <si>
    <t>ADRIANO MAKEL CRUZ DE LIMA</t>
  </si>
  <si>
    <t>ALANNA ALVES BARROS CALADO</t>
  </si>
  <si>
    <t>ALEXANDRE PINTO DE SÁ</t>
  </si>
  <si>
    <t>Comissionado CC5</t>
  </si>
  <si>
    <t>ALMÉRIA VITÓRIA SARAIVA CARNIATO</t>
  </si>
  <si>
    <t>ALOISIO GOMES E SILVA JUNIOR</t>
  </si>
  <si>
    <t>Fiscal II</t>
  </si>
  <si>
    <t>ANALÚSIA ARAÚJO DINIZ</t>
  </si>
  <si>
    <t>Técnico Administrativo I</t>
  </si>
  <si>
    <t>ANTONIO CÉSAR PEREIRA MOURA</t>
  </si>
  <si>
    <t>ANTONIO DANTAS PINHEIRO NETO</t>
  </si>
  <si>
    <t>BENALVA PEREIRA DO NASCIMENTO</t>
  </si>
  <si>
    <t>CARLOS ALBERTO MARQUES MARTINIANO</t>
  </si>
  <si>
    <t>Comissionado CC2</t>
  </si>
  <si>
    <t>CARLOS ROBERTO BEZERRA</t>
  </si>
  <si>
    <t>Comissionado CC4</t>
  </si>
  <si>
    <t>CLEBER TAURINO DOS SANTOS</t>
  </si>
  <si>
    <t>CORJESU PAIVA DOS SANTOS</t>
  </si>
  <si>
    <t>Engenheiro</t>
  </si>
  <si>
    <t xml:space="preserve">DAMIÃO MEDEIROS DE LUCENA </t>
  </si>
  <si>
    <t>Auxiliar de Serviços Gerais II</t>
  </si>
  <si>
    <t>DAMIÃO RODRIGUES DA SILVA</t>
  </si>
  <si>
    <t>DARCIVAL DE OLIVEIRA SILVA</t>
  </si>
  <si>
    <t>EDNIZ FERREIRA BATISTA</t>
  </si>
  <si>
    <t>ELDON MACIO LACERDA DE SOUSA</t>
  </si>
  <si>
    <t>EUTICIA MARIA LUCENA RIBEIRO</t>
  </si>
  <si>
    <t>FELÍCIA ANA RAIMUNDO</t>
  </si>
  <si>
    <t>Comissionado CC1</t>
  </si>
  <si>
    <t>FELIPE GUSTAVO BORGES DA SILVA</t>
  </si>
  <si>
    <t>Comissionado CC6</t>
  </si>
  <si>
    <t>FRANCISCO EDSON SANTIAGO BRASIL</t>
  </si>
  <si>
    <t>FRANCISCO MACIO DA SILVA</t>
  </si>
  <si>
    <t>Fiscal I</t>
  </si>
  <si>
    <t>GABRIELA LOPES FIÚZA DINIZ</t>
  </si>
  <si>
    <t>Telefonista</t>
  </si>
  <si>
    <t>GERALDO DE MAGELA BARROS</t>
  </si>
  <si>
    <t>GRAZIELLE CAROLINE UCHÔA PINHEIRO DA CUNHA</t>
  </si>
  <si>
    <t>GUILHERME AUGUSTO BARROCA GOMES</t>
  </si>
  <si>
    <t>HILTON JOSÉ DE SALLES CARNEIRO</t>
  </si>
  <si>
    <t>IBIRENALDO MARQUES FREIRE</t>
  </si>
  <si>
    <t>ISAAC SANTOS DO NASCIMENTO</t>
  </si>
  <si>
    <t>ÍTALO VINICIUS WANDERLEY DA SILVA</t>
  </si>
  <si>
    <t>JARDON SOUZA MAIA</t>
  </si>
  <si>
    <t>Advogado</t>
  </si>
  <si>
    <t>JOÃO CARLOS GOMES DE MENDONÇA</t>
  </si>
  <si>
    <t>JOÃO GOMES DA FONSECA</t>
  </si>
  <si>
    <t>Escriturario III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</si>
  <si>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</si>
  <si>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</si>
  <si>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</si>
  <si>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</si>
  <si>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</si>
  <si>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</si>
  <si>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Motorista</t>
  </si>
  <si>
    <t>JUAN EBANO SOARES ALENCAR</t>
  </si>
  <si>
    <t>JUELY DA NÓBREGA MONTEIRO</t>
  </si>
  <si>
    <t>LUCAS ALMEIDA SILVA</t>
  </si>
  <si>
    <t>LUCIANO BEZERRA DOS SANTOS</t>
  </si>
  <si>
    <t>LUCIENE DA SILVA MOREIRA</t>
  </si>
  <si>
    <t>LUIZ EDUARDO MADRUGA FERREIRA LIMA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</si>
  <si>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</si>
  <si>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</si>
  <si>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</si>
  <si>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</si>
  <si>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</si>
  <si>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Contador</t>
  </si>
  <si>
    <t>MARIA INÊZ DAMASCENO MAFRA CAJÚ</t>
  </si>
  <si>
    <t>MARIA JOSÉ ALMEIDA DA SILVA</t>
  </si>
  <si>
    <t>MARIA NUNES DA SILVA</t>
  </si>
  <si>
    <t>MARIA ODACI SILVA DE MELO</t>
  </si>
  <si>
    <t>MARIA SINEIDE LACERDA DE CALDAS</t>
  </si>
  <si>
    <t>MATILDE CRISTINA DE LIMA COELHO SÁTIRO</t>
  </si>
  <si>
    <t>MAVINA DUTRA DO NASCIMENTO</t>
  </si>
  <si>
    <t>MAX MACIEL MARINHO</t>
  </si>
  <si>
    <t>MIKAELA FERNANDES DE SOUZA GOMES</t>
  </si>
  <si>
    <t>NATHAN TARGINO MOREIRA RODRIGUES</t>
  </si>
  <si>
    <t>Tecnologo Diversas Modalidades</t>
  </si>
  <si>
    <t>OSMAR DE MORAIS BARBOZA</t>
  </si>
  <si>
    <t>PAULO LAÉRCIO VIEIRA JUNIOR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</si>
  <si>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</si>
  <si>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</si>
  <si>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</si>
  <si>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</si>
  <si>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</si>
  <si>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</si>
  <si>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 BRITO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</si>
  <si>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</si>
  <si>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</si>
  <si>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</si>
  <si>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</si>
  <si>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</si>
  <si>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</si>
  <si>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</si>
  <si>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TAINÁ DE FREITAS</t>
  </si>
  <si>
    <t>TATIANE PIRES CHAVES SILVA</t>
  </si>
  <si>
    <t>VALBER GALDINO BARBOSA</t>
  </si>
  <si>
    <t>VALDIR OLIVEIRA DE ARAÚJO</t>
  </si>
  <si>
    <t>VERA LÚCIA RODRIGUES DE OLIVEIRA</t>
  </si>
  <si>
    <t>VINICIUS DA COSTA MOREIRA</t>
  </si>
  <si>
    <t>Lotação</t>
  </si>
  <si>
    <t>Outros Descontos</t>
  </si>
  <si>
    <t>Hora Extra</t>
  </si>
  <si>
    <t>1/3 Férias</t>
  </si>
  <si>
    <t>Sede</t>
  </si>
  <si>
    <t>Campina Grande</t>
  </si>
  <si>
    <t>Sousa</t>
  </si>
  <si>
    <t>Patos</t>
  </si>
  <si>
    <t>Pombal</t>
  </si>
  <si>
    <t>Itaporanga</t>
  </si>
  <si>
    <t>Guarabira</t>
  </si>
  <si>
    <t>Cajazeiras</t>
  </si>
  <si>
    <t>######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</si>
</sst>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color theme="8" tint="-0.249977111117893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5"/>
      <color theme="8" tint="-0.249977111117893"/>
      <name val="Calibri"/>
      <family val="2"/>
      <scheme val="minor"/>
    </font>
    <font>
      <sz val="5"/>
      <color rgb="FFFF0000"/>
      <name val="Calibri"/>
      <family val="2"/>
      <scheme val="minor"/>
    </font>
    <font>
      <b/>
      <sz val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4" fontId="2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vertical="center"/>
    </xf>
    <xf numFmtId="44" fontId="6" fillId="0" borderId="1" xfId="0" applyNumberFormat="1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44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8"/>
  <sheetViews>
    <sheetView tabSelected="1" zoomScale="170" zoomScaleNormal="170" workbookViewId="0">
      <selection activeCell="H93" sqref="H93"/>
    </sheetView>
  </sheetViews>
  <sheetFormatPr defaultRowHeight="8.25"/>
  <cols>
    <col min="1" max="1" width="5.140625" style="5" customWidth="1"/>
    <col min="2" max="2" width="20.140625" style="6" customWidth="1"/>
    <col min="3" max="3" width="8.85546875" style="1" customWidth="1"/>
    <col min="4" max="4" width="7.5703125" style="1" customWidth="1"/>
    <col min="5" max="5" width="6.140625" style="10" customWidth="1"/>
    <col min="6" max="7" width="0" style="10" hidden="1" customWidth="1"/>
    <col min="8" max="8" width="6" style="10" customWidth="1"/>
    <col min="9" max="9" width="5.7109375" style="10" customWidth="1"/>
    <col min="10" max="11" width="5.42578125" style="10" customWidth="1"/>
    <col min="12" max="12" width="5.7109375" style="10" customWidth="1"/>
    <col min="13" max="19" width="0" style="10" hidden="1" customWidth="1"/>
    <col min="20" max="20" width="5.42578125" style="10" customWidth="1"/>
    <col min="21" max="21" width="5.5703125" style="10" customWidth="1"/>
    <col min="22" max="26" width="0" style="10" hidden="1" customWidth="1"/>
    <col min="27" max="27" width="5.7109375" style="10" customWidth="1"/>
    <col min="28" max="28" width="6.140625" style="10" customWidth="1"/>
    <col min="29" max="30" width="0" style="11" hidden="1" customWidth="1"/>
    <col min="31" max="31" width="0" style="12" hidden="1" customWidth="1"/>
    <col min="32" max="33" width="0" style="11" hidden="1" customWidth="1"/>
    <col min="34" max="35" width="7.42578125" style="11" customWidth="1"/>
    <col min="36" max="36" width="6.85546875" style="11" customWidth="1"/>
    <col min="37" max="37" width="7.42578125" style="10" customWidth="1"/>
    <col min="38" max="16384" width="9.140625" style="6"/>
  </cols>
  <sheetData>
    <row r="1" spans="1:37" s="4" customFormat="1" ht="28.5" customHeight="1">
      <c r="A1" s="1" t="s">
        <v>0</v>
      </c>
      <c r="B1" s="1" t="s">
        <v>1</v>
      </c>
      <c r="C1" s="1" t="s">
        <v>2</v>
      </c>
      <c r="D1" s="1" t="s">
        <v>138</v>
      </c>
      <c r="E1" s="7" t="s">
        <v>3</v>
      </c>
      <c r="F1" s="7" t="s">
        <v>4</v>
      </c>
      <c r="G1" s="7" t="s">
        <v>5</v>
      </c>
      <c r="H1" s="7" t="s">
        <v>15</v>
      </c>
      <c r="I1" s="7" t="s">
        <v>141</v>
      </c>
      <c r="J1" s="7" t="s">
        <v>16</v>
      </c>
      <c r="K1" s="7" t="s">
        <v>18</v>
      </c>
      <c r="L1" s="7" t="s">
        <v>6</v>
      </c>
      <c r="M1" s="7" t="s">
        <v>7</v>
      </c>
      <c r="N1" s="7" t="s">
        <v>8</v>
      </c>
      <c r="O1" s="7" t="s">
        <v>9</v>
      </c>
      <c r="P1" s="7" t="s">
        <v>10</v>
      </c>
      <c r="Q1" s="7" t="s">
        <v>11</v>
      </c>
      <c r="R1" s="7" t="s">
        <v>14</v>
      </c>
      <c r="S1" s="7" t="s">
        <v>17</v>
      </c>
      <c r="T1" s="7" t="s">
        <v>140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8" t="s">
        <v>27</v>
      </c>
      <c r="AD1" s="8" t="s">
        <v>28</v>
      </c>
      <c r="AE1" s="9" t="s">
        <v>29</v>
      </c>
      <c r="AF1" s="8" t="s">
        <v>30</v>
      </c>
      <c r="AG1" s="8" t="s">
        <v>31</v>
      </c>
      <c r="AH1" s="8" t="s">
        <v>12</v>
      </c>
      <c r="AI1" s="8" t="s">
        <v>13</v>
      </c>
      <c r="AJ1" s="8" t="s">
        <v>139</v>
      </c>
      <c r="AK1" s="7" t="s">
        <v>32</v>
      </c>
    </row>
    <row r="2" spans="1:37" ht="16.5" customHeight="1">
      <c r="A2" s="5">
        <v>159</v>
      </c>
      <c r="B2" s="6" t="s">
        <v>33</v>
      </c>
      <c r="C2" s="1" t="s">
        <v>34</v>
      </c>
      <c r="D2" s="2" t="s">
        <v>142</v>
      </c>
      <c r="E2" s="10">
        <v>2499.12</v>
      </c>
      <c r="G2" s="10">
        <v>-2.5</v>
      </c>
      <c r="L2" s="10">
        <v>1149.5999999999999</v>
      </c>
      <c r="N2" s="10">
        <v>-588</v>
      </c>
      <c r="R2" s="10">
        <v>-30.8</v>
      </c>
      <c r="U2" s="10">
        <v>600</v>
      </c>
      <c r="W2" s="10">
        <v>-132.11000000000001</v>
      </c>
      <c r="X2" s="10">
        <v>-300</v>
      </c>
      <c r="AA2" s="10">
        <v>835</v>
      </c>
      <c r="AH2" s="11">
        <v>-493.2</v>
      </c>
      <c r="AI2" s="11">
        <v>-219.08</v>
      </c>
      <c r="AJ2" s="11">
        <f>SUM(X2,W2,R2,N2,G2)</f>
        <v>-1053.4100000000001</v>
      </c>
      <c r="AK2" s="10">
        <v>3318.03</v>
      </c>
    </row>
    <row r="3" spans="1:37" ht="16.5" customHeight="1">
      <c r="A3" s="5">
        <v>90</v>
      </c>
      <c r="B3" s="6" t="s">
        <v>35</v>
      </c>
      <c r="C3" s="1" t="s">
        <v>36</v>
      </c>
      <c r="D3" s="2" t="s">
        <v>142</v>
      </c>
      <c r="E3" s="10">
        <v>2755.27</v>
      </c>
      <c r="G3" s="10">
        <v>-2.76</v>
      </c>
      <c r="L3" s="10">
        <v>1763.37</v>
      </c>
      <c r="N3" s="10">
        <v>-1018</v>
      </c>
      <c r="Q3" s="10">
        <v>90.08</v>
      </c>
      <c r="T3" s="10">
        <v>558.48</v>
      </c>
      <c r="U3" s="10">
        <v>600</v>
      </c>
      <c r="Y3" s="10">
        <v>-873.31</v>
      </c>
      <c r="AA3" s="10">
        <v>730.17</v>
      </c>
      <c r="AH3" s="11">
        <v>-638.79999999999995</v>
      </c>
      <c r="AI3" s="11">
        <v>-447.7</v>
      </c>
      <c r="AJ3" s="11">
        <f>SUM(Y3,N3,G3)</f>
        <v>-1894.07</v>
      </c>
      <c r="AK3" s="10">
        <v>3426.72</v>
      </c>
    </row>
    <row r="4" spans="1:37" ht="16.5" customHeight="1">
      <c r="A4" s="5">
        <v>236</v>
      </c>
      <c r="B4" s="6" t="s">
        <v>37</v>
      </c>
      <c r="C4" s="1" t="s">
        <v>38</v>
      </c>
      <c r="D4" s="2" t="s">
        <v>142</v>
      </c>
      <c r="E4" s="10">
        <v>354.83</v>
      </c>
      <c r="F4" s="10">
        <v>-1253.1400000000001</v>
      </c>
      <c r="G4" s="10">
        <v>-0.35</v>
      </c>
      <c r="H4" s="10">
        <v>2293.73</v>
      </c>
      <c r="I4" s="10">
        <v>545.49</v>
      </c>
      <c r="L4" s="10">
        <v>49.68</v>
      </c>
      <c r="N4" s="10">
        <v>-430</v>
      </c>
      <c r="S4" s="10">
        <v>-35.9</v>
      </c>
      <c r="U4" s="10">
        <v>600</v>
      </c>
      <c r="V4" s="10">
        <v>-11.99</v>
      </c>
      <c r="W4" s="10">
        <v>-55.82</v>
      </c>
      <c r="Y4" s="10">
        <v>-353.5</v>
      </c>
      <c r="AD4" s="11">
        <v>-657.27</v>
      </c>
      <c r="AE4" s="12">
        <v>657.27</v>
      </c>
      <c r="AH4" s="11">
        <v>-232.78</v>
      </c>
      <c r="AJ4" s="11">
        <f>SUM(AD4,Y4,W4,V4,S4,N4,F4,G4)</f>
        <v>-2797.97</v>
      </c>
      <c r="AK4" s="10">
        <v>812.98</v>
      </c>
    </row>
    <row r="5" spans="1:37" ht="16.5" customHeight="1">
      <c r="A5" s="5">
        <v>251</v>
      </c>
      <c r="B5" s="6" t="s">
        <v>39</v>
      </c>
      <c r="C5" s="1" t="s">
        <v>38</v>
      </c>
      <c r="D5" s="2" t="s">
        <v>142</v>
      </c>
      <c r="E5" s="10">
        <v>1774.17</v>
      </c>
      <c r="G5" s="10">
        <v>-1.77</v>
      </c>
      <c r="L5" s="10">
        <v>177.42</v>
      </c>
      <c r="U5" s="10">
        <v>600</v>
      </c>
      <c r="Z5" s="10">
        <v>-467.07</v>
      </c>
      <c r="AH5" s="11">
        <v>-175.64</v>
      </c>
      <c r="AJ5" s="11">
        <f>SUM(Z5,G5)</f>
        <v>-468.84</v>
      </c>
      <c r="AK5" s="10">
        <v>1907.11</v>
      </c>
    </row>
    <row r="6" spans="1:37" ht="16.5" customHeight="1">
      <c r="A6" s="5">
        <v>249</v>
      </c>
      <c r="B6" s="6" t="s">
        <v>40</v>
      </c>
      <c r="C6" s="1" t="s">
        <v>38</v>
      </c>
      <c r="D6" s="2" t="s">
        <v>143</v>
      </c>
      <c r="E6" s="10">
        <v>1774.16</v>
      </c>
      <c r="L6" s="10">
        <v>177.42</v>
      </c>
      <c r="U6" s="10">
        <v>600</v>
      </c>
      <c r="Y6" s="10">
        <v>-581.11</v>
      </c>
      <c r="AH6" s="11">
        <v>-175.64</v>
      </c>
      <c r="AJ6" s="11">
        <f>SUM(Y6)</f>
        <v>-581.11</v>
      </c>
      <c r="AK6" s="10">
        <v>1794.83</v>
      </c>
    </row>
    <row r="7" spans="1:37" ht="16.5" customHeight="1">
      <c r="A7" s="5">
        <v>234</v>
      </c>
      <c r="B7" s="6" t="s">
        <v>41</v>
      </c>
      <c r="C7" s="1" t="s">
        <v>42</v>
      </c>
      <c r="D7" s="2" t="s">
        <v>144</v>
      </c>
      <c r="E7" s="10">
        <v>3324.18</v>
      </c>
      <c r="L7" s="10">
        <v>465.39</v>
      </c>
      <c r="N7" s="10">
        <v>-778</v>
      </c>
      <c r="U7" s="10">
        <v>600</v>
      </c>
      <c r="AH7" s="11">
        <v>-416.85</v>
      </c>
      <c r="AI7" s="11">
        <v>-67.5</v>
      </c>
      <c r="AJ7" s="11">
        <f>SUM(N7)</f>
        <v>-778</v>
      </c>
      <c r="AK7" s="10">
        <v>3127.22</v>
      </c>
    </row>
    <row r="8" spans="1:37" ht="16.5" customHeight="1">
      <c r="A8" s="5">
        <v>230</v>
      </c>
      <c r="B8" s="6" t="s">
        <v>43</v>
      </c>
      <c r="C8" s="1" t="s">
        <v>42</v>
      </c>
      <c r="D8" s="2" t="s">
        <v>142</v>
      </c>
      <c r="E8" s="10">
        <v>3324.18</v>
      </c>
      <c r="G8" s="10">
        <v>-3.32</v>
      </c>
      <c r="L8" s="10">
        <v>465.39</v>
      </c>
      <c r="U8" s="10">
        <v>600</v>
      </c>
      <c r="AH8" s="11">
        <v>-416.85</v>
      </c>
      <c r="AI8" s="11">
        <v>-151.11000000000001</v>
      </c>
      <c r="AJ8" s="11">
        <f>SUM(G8)</f>
        <v>-3.32</v>
      </c>
      <c r="AK8" s="10">
        <v>3818.29</v>
      </c>
    </row>
    <row r="9" spans="1:37" ht="16.5" customHeight="1">
      <c r="A9" s="5">
        <v>151</v>
      </c>
      <c r="B9" s="6" t="s">
        <v>44</v>
      </c>
      <c r="C9" s="1" t="s">
        <v>45</v>
      </c>
      <c r="D9" s="2" t="s">
        <v>142</v>
      </c>
      <c r="E9" s="10">
        <v>2499.12</v>
      </c>
      <c r="L9" s="10">
        <v>1199.58</v>
      </c>
      <c r="M9" s="10">
        <v>-24.99</v>
      </c>
      <c r="R9" s="10">
        <v>-30.8</v>
      </c>
      <c r="U9" s="10">
        <v>600</v>
      </c>
      <c r="AA9" s="10">
        <v>855.68</v>
      </c>
      <c r="AH9" s="11">
        <v>-500.98</v>
      </c>
      <c r="AI9" s="11">
        <v>-233.23</v>
      </c>
      <c r="AJ9" s="11">
        <f>SUM(R9,M9)</f>
        <v>-55.79</v>
      </c>
      <c r="AK9" s="10">
        <v>4364.38</v>
      </c>
    </row>
    <row r="10" spans="1:37" ht="16.5" customHeight="1">
      <c r="A10" s="5">
        <v>101</v>
      </c>
      <c r="B10" s="6" t="s">
        <v>46</v>
      </c>
      <c r="C10" s="1" t="s">
        <v>47</v>
      </c>
      <c r="D10" s="2" t="s">
        <v>142</v>
      </c>
      <c r="E10" s="10">
        <v>496.68</v>
      </c>
      <c r="F10" s="10">
        <v>-2321.54</v>
      </c>
      <c r="G10" s="10">
        <v>-0.5</v>
      </c>
      <c r="H10" s="10">
        <v>4208.62</v>
      </c>
      <c r="I10" s="10">
        <v>1069.54</v>
      </c>
      <c r="L10" s="10">
        <v>307.94</v>
      </c>
      <c r="N10" s="10">
        <v>-52</v>
      </c>
      <c r="P10" s="10">
        <v>82.78</v>
      </c>
      <c r="R10" s="10">
        <v>-30.8</v>
      </c>
      <c r="S10" s="10">
        <v>-391.91</v>
      </c>
      <c r="U10" s="10">
        <v>600</v>
      </c>
      <c r="W10" s="10">
        <v>-125</v>
      </c>
      <c r="Y10" s="10">
        <v>-759.49</v>
      </c>
      <c r="Z10" s="10">
        <v>-240.25</v>
      </c>
      <c r="AC10" s="11">
        <v>-27.27</v>
      </c>
      <c r="AD10" s="11">
        <v>-1000</v>
      </c>
      <c r="AE10" s="12">
        <v>1000</v>
      </c>
      <c r="AH10" s="11">
        <v>-559.1</v>
      </c>
      <c r="AJ10" s="11">
        <f>SUM(AD10,AC10,Z10,Y10,W10,S10,R10,N10,G10,F10)</f>
        <v>-4948.76</v>
      </c>
      <c r="AK10" s="10">
        <v>1174.92</v>
      </c>
    </row>
    <row r="11" spans="1:37" ht="16.5" customHeight="1">
      <c r="A11" s="5">
        <v>192</v>
      </c>
      <c r="B11" s="6" t="s">
        <v>48</v>
      </c>
      <c r="C11" s="1" t="s">
        <v>34</v>
      </c>
      <c r="D11" s="2" t="s">
        <v>142</v>
      </c>
      <c r="E11" s="10">
        <v>2266.7800000000002</v>
      </c>
      <c r="L11" s="10">
        <v>453.36</v>
      </c>
      <c r="U11" s="10">
        <v>600</v>
      </c>
      <c r="Y11" s="10">
        <v>-177.63</v>
      </c>
      <c r="AA11" s="10">
        <v>806.11</v>
      </c>
      <c r="AB11" s="10">
        <v>938.66</v>
      </c>
      <c r="AH11" s="11">
        <v>-491.14</v>
      </c>
      <c r="AI11" s="11">
        <v>-257.97000000000003</v>
      </c>
      <c r="AJ11" s="11">
        <f>SUM(Y11)</f>
        <v>-177.63</v>
      </c>
      <c r="AK11" s="10">
        <v>4138.17</v>
      </c>
    </row>
    <row r="12" spans="1:37" ht="16.5" customHeight="1">
      <c r="A12" s="5">
        <v>227</v>
      </c>
      <c r="B12" s="6" t="s">
        <v>49</v>
      </c>
      <c r="C12" s="1" t="s">
        <v>34</v>
      </c>
      <c r="D12" s="2" t="s">
        <v>144</v>
      </c>
      <c r="E12" s="10">
        <v>2158.83</v>
      </c>
      <c r="L12" s="10">
        <v>302.24</v>
      </c>
      <c r="M12" s="10">
        <v>-21.59</v>
      </c>
      <c r="U12" s="10">
        <v>600</v>
      </c>
      <c r="Y12" s="10">
        <v>-499.45</v>
      </c>
      <c r="AA12" s="10">
        <v>300</v>
      </c>
      <c r="AB12" s="10">
        <v>401.36</v>
      </c>
      <c r="AH12" s="11">
        <v>-347.86</v>
      </c>
      <c r="AI12" s="11">
        <v>-25.64</v>
      </c>
      <c r="AJ12" s="11">
        <f>SUM(Y12,M12)</f>
        <v>-521.04</v>
      </c>
      <c r="AK12" s="10">
        <v>2867.89</v>
      </c>
    </row>
    <row r="13" spans="1:37" ht="16.5" customHeight="1">
      <c r="A13" s="5">
        <v>95</v>
      </c>
      <c r="B13" s="6" t="s">
        <v>50</v>
      </c>
      <c r="C13" s="1" t="s">
        <v>47</v>
      </c>
      <c r="D13" s="2" t="s">
        <v>142</v>
      </c>
      <c r="E13" s="10">
        <v>2483.37</v>
      </c>
      <c r="G13" s="10">
        <v>-2.48</v>
      </c>
      <c r="L13" s="10">
        <v>1589.36</v>
      </c>
      <c r="M13" s="10">
        <v>-24.83</v>
      </c>
      <c r="N13" s="10">
        <v>-112</v>
      </c>
      <c r="R13" s="10">
        <v>-30.8</v>
      </c>
      <c r="U13" s="10">
        <v>600</v>
      </c>
      <c r="AH13" s="11">
        <v>-448</v>
      </c>
      <c r="AI13" s="11">
        <v>-188.91</v>
      </c>
      <c r="AJ13" s="11">
        <f>SUM(R13,N13,M13,G13)</f>
        <v>-170.10999999999999</v>
      </c>
      <c r="AK13" s="10">
        <v>3865.71</v>
      </c>
    </row>
    <row r="14" spans="1:37" ht="16.5" customHeight="1">
      <c r="A14" s="5">
        <v>233</v>
      </c>
      <c r="B14" s="6" t="s">
        <v>51</v>
      </c>
      <c r="C14" s="1" t="s">
        <v>52</v>
      </c>
      <c r="D14" s="2" t="s">
        <v>142</v>
      </c>
      <c r="E14" s="10">
        <v>262.83999999999997</v>
      </c>
      <c r="F14" s="10">
        <v>-1240.26</v>
      </c>
      <c r="H14" s="10">
        <v>1417.66</v>
      </c>
      <c r="I14" s="10">
        <v>404.68</v>
      </c>
      <c r="L14" s="10">
        <v>36.799999999999997</v>
      </c>
      <c r="M14" s="10">
        <v>-2.63</v>
      </c>
      <c r="U14" s="10">
        <v>600</v>
      </c>
      <c r="Z14" s="10">
        <v>-233.16</v>
      </c>
      <c r="AD14" s="11">
        <v>-203.63</v>
      </c>
      <c r="AE14" s="12">
        <v>203.63</v>
      </c>
      <c r="AH14" s="11">
        <v>-172.65</v>
      </c>
      <c r="AJ14" s="11">
        <f>SUM(AD14,Z14,M14,F14)</f>
        <v>-1679.6799999999998</v>
      </c>
      <c r="AK14" s="10">
        <v>869.65</v>
      </c>
    </row>
    <row r="15" spans="1:37" ht="16.5" customHeight="1">
      <c r="A15" s="5">
        <v>237</v>
      </c>
      <c r="B15" s="6" t="s">
        <v>53</v>
      </c>
      <c r="C15" s="1" t="s">
        <v>54</v>
      </c>
      <c r="D15" s="2" t="s">
        <v>142</v>
      </c>
      <c r="E15" s="10">
        <v>2345.89</v>
      </c>
      <c r="G15" s="10">
        <v>-2.35</v>
      </c>
      <c r="L15" s="10">
        <v>281.51</v>
      </c>
      <c r="U15" s="10">
        <v>600</v>
      </c>
      <c r="Y15" s="10">
        <v>-617.78</v>
      </c>
      <c r="AH15" s="11">
        <v>-236.46</v>
      </c>
      <c r="AI15" s="11">
        <v>-22.3</v>
      </c>
      <c r="AJ15" s="11">
        <f>SUM(Y15,G15)</f>
        <v>-620.13</v>
      </c>
      <c r="AK15" s="10">
        <v>2348.5100000000002</v>
      </c>
    </row>
    <row r="16" spans="1:37" ht="16.5" customHeight="1">
      <c r="A16" s="5">
        <v>169</v>
      </c>
      <c r="B16" s="6" t="s">
        <v>55</v>
      </c>
      <c r="C16" s="1" t="s">
        <v>45</v>
      </c>
      <c r="D16" s="2" t="s">
        <v>142</v>
      </c>
      <c r="E16" s="10">
        <v>2499.12</v>
      </c>
      <c r="L16" s="10">
        <v>1099.6099999999999</v>
      </c>
      <c r="M16" s="10">
        <v>-24.99</v>
      </c>
      <c r="N16" s="10">
        <v>-112</v>
      </c>
      <c r="U16" s="10">
        <v>600</v>
      </c>
      <c r="Z16" s="10">
        <v>-702.37</v>
      </c>
      <c r="AA16" s="10">
        <v>855.68</v>
      </c>
      <c r="AH16" s="11">
        <v>-489.98</v>
      </c>
      <c r="AI16" s="11">
        <v>-255.87</v>
      </c>
      <c r="AJ16" s="11">
        <f>SUM(Z16,N16,M16)</f>
        <v>-839.36</v>
      </c>
      <c r="AK16" s="10">
        <v>3469.2</v>
      </c>
    </row>
    <row r="17" spans="1:37" ht="16.5" customHeight="1">
      <c r="A17" s="5">
        <v>155</v>
      </c>
      <c r="B17" s="6" t="s">
        <v>56</v>
      </c>
      <c r="C17" s="1" t="s">
        <v>57</v>
      </c>
      <c r="D17" s="2" t="s">
        <v>142</v>
      </c>
      <c r="E17" s="10">
        <v>9169.2800000000007</v>
      </c>
      <c r="L17" s="10">
        <v>4401.25</v>
      </c>
      <c r="N17" s="10">
        <v>-1062</v>
      </c>
      <c r="U17" s="10">
        <v>600</v>
      </c>
      <c r="AA17" s="10">
        <v>300</v>
      </c>
      <c r="AB17" s="10">
        <v>1004.69</v>
      </c>
      <c r="AH17" s="11">
        <v>-642.33000000000004</v>
      </c>
      <c r="AI17" s="11">
        <v>-3044.68</v>
      </c>
      <c r="AJ17" s="11">
        <f>SUM(N17)</f>
        <v>-1062</v>
      </c>
      <c r="AK17" s="10">
        <v>10726.21</v>
      </c>
    </row>
    <row r="18" spans="1:37" ht="16.5" customHeight="1">
      <c r="A18" s="5">
        <v>23</v>
      </c>
      <c r="B18" s="6" t="s">
        <v>58</v>
      </c>
      <c r="C18" s="1" t="s">
        <v>59</v>
      </c>
      <c r="D18" s="2" t="s">
        <v>145</v>
      </c>
      <c r="E18" s="10">
        <v>1422.88</v>
      </c>
      <c r="L18" s="10">
        <v>1138.3</v>
      </c>
      <c r="P18" s="10">
        <v>47.43</v>
      </c>
      <c r="U18" s="10">
        <v>600</v>
      </c>
      <c r="Z18" s="10">
        <v>-696.63</v>
      </c>
      <c r="AC18" s="11">
        <v>-27.27</v>
      </c>
      <c r="AH18" s="11">
        <v>-230.5</v>
      </c>
      <c r="AI18" s="11">
        <v>-3.56</v>
      </c>
      <c r="AJ18" s="11">
        <f>SUM(AC18,Z18)</f>
        <v>-723.9</v>
      </c>
      <c r="AK18" s="10">
        <v>2203.2199999999998</v>
      </c>
    </row>
    <row r="19" spans="1:37" ht="16.5" customHeight="1">
      <c r="A19" s="5">
        <v>145</v>
      </c>
      <c r="B19" s="6" t="s">
        <v>60</v>
      </c>
      <c r="C19" s="1" t="s">
        <v>59</v>
      </c>
      <c r="D19" s="2" t="s">
        <v>142</v>
      </c>
      <c r="E19" s="10">
        <v>1174.45</v>
      </c>
      <c r="F19" s="10">
        <v>-389.95</v>
      </c>
      <c r="G19" s="10">
        <v>-1.17</v>
      </c>
      <c r="H19" s="10">
        <v>399.77</v>
      </c>
      <c r="I19" s="10">
        <v>112.82</v>
      </c>
      <c r="L19" s="10">
        <v>587.23</v>
      </c>
      <c r="P19" s="10">
        <v>45.17</v>
      </c>
      <c r="U19" s="10">
        <v>600</v>
      </c>
      <c r="Z19" s="10">
        <v>-367.9</v>
      </c>
      <c r="AC19" s="11">
        <v>-27.27</v>
      </c>
      <c r="AD19" s="11">
        <v>-61.32</v>
      </c>
      <c r="AE19" s="12">
        <v>61.32</v>
      </c>
      <c r="AH19" s="11">
        <v>-199.16</v>
      </c>
      <c r="AJ19" s="11">
        <f>SUM(AD19,AC19,Z19,G19,F19)</f>
        <v>-847.61</v>
      </c>
      <c r="AK19" s="10">
        <v>1827.5</v>
      </c>
    </row>
    <row r="20" spans="1:37" ht="16.5" customHeight="1">
      <c r="A20" s="5">
        <v>104</v>
      </c>
      <c r="B20" s="6" t="s">
        <v>61</v>
      </c>
      <c r="C20" s="1" t="s">
        <v>45</v>
      </c>
      <c r="D20" s="2" t="s">
        <v>142</v>
      </c>
      <c r="E20" s="10">
        <v>2755.27</v>
      </c>
      <c r="L20" s="10">
        <v>1653.16</v>
      </c>
      <c r="M20" s="10">
        <v>-27.55</v>
      </c>
      <c r="N20" s="10">
        <v>-1448</v>
      </c>
      <c r="U20" s="10">
        <v>600</v>
      </c>
      <c r="AA20" s="10">
        <v>1655.68</v>
      </c>
      <c r="AB20" s="10">
        <v>765.05</v>
      </c>
      <c r="AH20" s="11">
        <v>-642.33000000000004</v>
      </c>
      <c r="AI20" s="11">
        <v>-779.88</v>
      </c>
      <c r="AJ20" s="11">
        <f>SUM(N20,M20)</f>
        <v>-1475.55</v>
      </c>
      <c r="AK20" s="10">
        <v>4531.3999999999996</v>
      </c>
    </row>
    <row r="21" spans="1:37" ht="16.5" customHeight="1">
      <c r="A21" s="5">
        <v>105</v>
      </c>
      <c r="B21" s="6" t="s">
        <v>62</v>
      </c>
      <c r="C21" s="1" t="s">
        <v>59</v>
      </c>
      <c r="D21" s="2" t="s">
        <v>143</v>
      </c>
      <c r="E21" s="10">
        <v>1422.88</v>
      </c>
      <c r="G21" s="10">
        <v>-1.42</v>
      </c>
      <c r="L21" s="10">
        <v>853.73</v>
      </c>
      <c r="U21" s="10">
        <v>600</v>
      </c>
      <c r="AH21" s="11">
        <v>-204.89</v>
      </c>
      <c r="AJ21" s="11">
        <f>SUM(G21)</f>
        <v>-1.42</v>
      </c>
      <c r="AK21" s="10">
        <v>2670.3</v>
      </c>
    </row>
    <row r="22" spans="1:37" ht="16.5" customHeight="1">
      <c r="A22" s="5">
        <v>210</v>
      </c>
      <c r="B22" s="6" t="s">
        <v>63</v>
      </c>
      <c r="C22" s="1" t="s">
        <v>45</v>
      </c>
      <c r="D22" s="2" t="s">
        <v>146</v>
      </c>
      <c r="E22" s="10">
        <v>2266.7800000000002</v>
      </c>
      <c r="L22" s="10">
        <v>453.36</v>
      </c>
      <c r="R22" s="10">
        <v>-15.4</v>
      </c>
      <c r="U22" s="10">
        <v>600</v>
      </c>
      <c r="AA22" s="10">
        <v>506.11</v>
      </c>
      <c r="AH22" s="11">
        <v>-354.88</v>
      </c>
      <c r="AI22" s="11">
        <v>-58.33</v>
      </c>
      <c r="AJ22" s="11">
        <f>SUM(R22)</f>
        <v>-15.4</v>
      </c>
      <c r="AK22" s="10">
        <v>3397.64</v>
      </c>
    </row>
    <row r="23" spans="1:37" ht="16.5" customHeight="1">
      <c r="A23" s="5">
        <v>216</v>
      </c>
      <c r="B23" s="6" t="s">
        <v>64</v>
      </c>
      <c r="C23" s="1" t="s">
        <v>34</v>
      </c>
      <c r="D23" s="2" t="s">
        <v>143</v>
      </c>
      <c r="E23" s="10">
        <v>1870.99</v>
      </c>
      <c r="F23" s="10">
        <v>-629.95000000000005</v>
      </c>
      <c r="G23" s="10">
        <v>-1.87</v>
      </c>
      <c r="H23" s="10">
        <v>472.46</v>
      </c>
      <c r="I23" s="10">
        <v>157.49</v>
      </c>
      <c r="L23" s="10">
        <v>299.36</v>
      </c>
      <c r="U23" s="10">
        <v>600</v>
      </c>
      <c r="AA23" s="10">
        <v>260</v>
      </c>
      <c r="AH23" s="11">
        <v>-336.63</v>
      </c>
      <c r="AI23" s="11">
        <v>-19.43</v>
      </c>
      <c r="AJ23" s="11">
        <f>SUM(G23,F23)</f>
        <v>-631.82000000000005</v>
      </c>
      <c r="AK23" s="10">
        <v>2672.42</v>
      </c>
    </row>
    <row r="24" spans="1:37" ht="16.5" customHeight="1">
      <c r="A24" s="5">
        <v>231</v>
      </c>
      <c r="B24" s="6" t="s">
        <v>65</v>
      </c>
      <c r="C24" s="1" t="s">
        <v>66</v>
      </c>
      <c r="D24" s="2" t="s">
        <v>142</v>
      </c>
      <c r="E24" s="10">
        <v>914.58</v>
      </c>
      <c r="F24" s="10">
        <v>-244.85</v>
      </c>
      <c r="G24" s="10">
        <v>-0.91</v>
      </c>
      <c r="H24" s="10">
        <v>197.11</v>
      </c>
      <c r="I24" s="10">
        <v>63.14</v>
      </c>
      <c r="L24" s="10">
        <v>128.04</v>
      </c>
      <c r="R24" s="10">
        <v>-15.4</v>
      </c>
      <c r="U24" s="10">
        <v>600</v>
      </c>
      <c r="V24" s="10">
        <v>-212.17</v>
      </c>
      <c r="AD24" s="11">
        <v>-7.7</v>
      </c>
      <c r="AE24" s="12">
        <v>7.7</v>
      </c>
      <c r="AH24" s="11">
        <v>-103.61</v>
      </c>
      <c r="AJ24" s="11">
        <f>SUM(AD24,V24,R24,G24,F24)</f>
        <v>-481.03</v>
      </c>
      <c r="AK24" s="10">
        <v>1318.23</v>
      </c>
    </row>
    <row r="25" spans="1:37" ht="16.5" customHeight="1">
      <c r="A25" s="5">
        <v>222</v>
      </c>
      <c r="B25" s="6" t="s">
        <v>67</v>
      </c>
      <c r="C25" s="1" t="s">
        <v>68</v>
      </c>
      <c r="D25" s="2" t="s">
        <v>142</v>
      </c>
      <c r="E25" s="10">
        <v>4709.24</v>
      </c>
      <c r="G25" s="10">
        <v>-4.71</v>
      </c>
      <c r="L25" s="10">
        <v>753.48</v>
      </c>
      <c r="N25" s="10">
        <v>-348</v>
      </c>
      <c r="R25" s="10">
        <v>-15.4</v>
      </c>
      <c r="U25" s="10">
        <v>600</v>
      </c>
      <c r="AH25" s="11">
        <v>-600.89</v>
      </c>
      <c r="AI25" s="11">
        <v>-415.51</v>
      </c>
      <c r="AJ25" s="11">
        <f>SUM(R25,N25,G25)</f>
        <v>-368.10999999999996</v>
      </c>
      <c r="AK25" s="10">
        <v>4678.21</v>
      </c>
    </row>
    <row r="26" spans="1:37" ht="16.5" customHeight="1">
      <c r="A26" s="5">
        <v>225</v>
      </c>
      <c r="B26" s="6" t="s">
        <v>69</v>
      </c>
      <c r="C26" s="1" t="s">
        <v>45</v>
      </c>
      <c r="D26" s="2" t="s">
        <v>142</v>
      </c>
      <c r="E26" s="10">
        <v>2158.83</v>
      </c>
      <c r="L26" s="10">
        <v>302.24</v>
      </c>
      <c r="Q26" s="10">
        <v>41.52</v>
      </c>
      <c r="T26" s="10">
        <v>257.39999999999998</v>
      </c>
      <c r="U26" s="10">
        <v>600</v>
      </c>
      <c r="Z26" s="10">
        <v>-628.44000000000005</v>
      </c>
      <c r="AA26" s="10">
        <v>806.11</v>
      </c>
      <c r="AB26" s="10">
        <v>765.05</v>
      </c>
      <c r="AH26" s="11">
        <v>-471.85</v>
      </c>
      <c r="AI26" s="11">
        <v>-189.43</v>
      </c>
      <c r="AJ26" s="11">
        <f>SUM(Z26)</f>
        <v>-628.44000000000005</v>
      </c>
      <c r="AK26" s="10">
        <v>3599.91</v>
      </c>
    </row>
    <row r="27" spans="1:37" ht="16.5" customHeight="1">
      <c r="A27" s="5">
        <v>207</v>
      </c>
      <c r="B27" s="6" t="s">
        <v>70</v>
      </c>
      <c r="C27" s="1" t="s">
        <v>71</v>
      </c>
      <c r="D27" s="2" t="s">
        <v>147</v>
      </c>
      <c r="E27" s="10">
        <v>2043.08</v>
      </c>
      <c r="L27" s="10">
        <v>408.62</v>
      </c>
      <c r="M27" s="10">
        <v>-20.43</v>
      </c>
      <c r="U27" s="10">
        <v>600</v>
      </c>
      <c r="Z27" s="10">
        <v>-913.6</v>
      </c>
      <c r="AA27" s="10">
        <v>506.11</v>
      </c>
      <c r="AH27" s="11">
        <v>-325.35000000000002</v>
      </c>
      <c r="AI27" s="11">
        <v>-54.63</v>
      </c>
      <c r="AJ27" s="11">
        <f>SUM(Z27,M27)</f>
        <v>-934.03</v>
      </c>
      <c r="AK27" s="10">
        <v>2243.8000000000002</v>
      </c>
    </row>
    <row r="28" spans="1:37" ht="16.5" customHeight="1">
      <c r="A28" s="5">
        <v>201</v>
      </c>
      <c r="B28" s="6" t="s">
        <v>72</v>
      </c>
      <c r="C28" s="1" t="s">
        <v>73</v>
      </c>
      <c r="D28" s="2" t="s">
        <v>142</v>
      </c>
      <c r="E28" s="10">
        <v>1384.78</v>
      </c>
      <c r="L28" s="10">
        <v>276.95999999999998</v>
      </c>
      <c r="M28" s="10">
        <v>-13.85</v>
      </c>
      <c r="R28" s="10">
        <v>-15.4</v>
      </c>
      <c r="U28" s="10">
        <v>600</v>
      </c>
      <c r="AH28" s="11">
        <v>-132.93</v>
      </c>
      <c r="AJ28" s="11">
        <f>SUM(R28,M28)</f>
        <v>-29.25</v>
      </c>
      <c r="AK28" s="10">
        <v>2099.56</v>
      </c>
    </row>
    <row r="29" spans="1:37" ht="16.5" customHeight="1">
      <c r="A29" s="5">
        <v>259</v>
      </c>
      <c r="B29" s="6" t="s">
        <v>74</v>
      </c>
      <c r="C29" s="1" t="s">
        <v>52</v>
      </c>
      <c r="D29" s="2" t="s">
        <v>143</v>
      </c>
      <c r="E29" s="10">
        <v>1314.21</v>
      </c>
      <c r="G29" s="10">
        <v>-1.31</v>
      </c>
      <c r="L29" s="10">
        <v>78.849999999999994</v>
      </c>
      <c r="U29" s="10">
        <v>600</v>
      </c>
      <c r="AH29" s="11">
        <v>-111.44</v>
      </c>
      <c r="AJ29" s="11">
        <f>SUM(G29)</f>
        <v>-1.31</v>
      </c>
      <c r="AK29" s="10">
        <v>1880.31</v>
      </c>
    </row>
    <row r="30" spans="1:37" ht="16.5" customHeight="1">
      <c r="A30" s="5">
        <v>250</v>
      </c>
      <c r="B30" s="6" t="s">
        <v>75</v>
      </c>
      <c r="C30" s="1" t="s">
        <v>54</v>
      </c>
      <c r="D30" s="2" t="s">
        <v>142</v>
      </c>
      <c r="E30" s="10">
        <v>2345.89</v>
      </c>
      <c r="L30" s="10">
        <v>140.75</v>
      </c>
      <c r="U30" s="10">
        <v>600</v>
      </c>
      <c r="Z30" s="10">
        <v>-592.79</v>
      </c>
      <c r="AH30" s="11">
        <v>-223.79</v>
      </c>
      <c r="AI30" s="11">
        <v>-26.91</v>
      </c>
      <c r="AJ30" s="11">
        <f>SUM(Z30)</f>
        <v>-592.79</v>
      </c>
      <c r="AK30" s="10">
        <v>2243.15</v>
      </c>
    </row>
    <row r="31" spans="1:37" ht="16.5" customHeight="1">
      <c r="A31" s="5">
        <v>253</v>
      </c>
      <c r="B31" s="6" t="s">
        <v>76</v>
      </c>
      <c r="C31" s="1" t="s">
        <v>38</v>
      </c>
      <c r="D31" s="2" t="s">
        <v>142</v>
      </c>
      <c r="E31" s="10">
        <v>946.23</v>
      </c>
      <c r="F31" s="10">
        <v>-1691.67</v>
      </c>
      <c r="H31" s="10">
        <v>1220.56</v>
      </c>
      <c r="I31" s="10">
        <v>319.35000000000002</v>
      </c>
      <c r="J31" s="10">
        <v>638.70000000000005</v>
      </c>
      <c r="K31" s="10">
        <v>212.9</v>
      </c>
      <c r="L31" s="10">
        <v>75.7</v>
      </c>
      <c r="S31" s="10">
        <v>-38.590000000000003</v>
      </c>
      <c r="U31" s="10">
        <v>600</v>
      </c>
      <c r="W31" s="10">
        <v>-313.48</v>
      </c>
      <c r="X31" s="10">
        <v>-105.91</v>
      </c>
      <c r="AD31" s="11">
        <v>-262.5</v>
      </c>
      <c r="AE31" s="12">
        <v>262.5</v>
      </c>
      <c r="AH31" s="11">
        <v>-206.94</v>
      </c>
      <c r="AJ31" s="11">
        <f>SUM(AD31,X31,W31,S31,F31)</f>
        <v>-2412.15</v>
      </c>
      <c r="AK31" s="10">
        <v>1394.35</v>
      </c>
    </row>
    <row r="32" spans="1:37" ht="16.5" customHeight="1">
      <c r="A32" s="5">
        <v>221</v>
      </c>
      <c r="B32" s="6" t="s">
        <v>77</v>
      </c>
      <c r="C32" s="1" t="s">
        <v>45</v>
      </c>
      <c r="D32" s="2" t="s">
        <v>142</v>
      </c>
      <c r="E32" s="10">
        <v>2158.83</v>
      </c>
      <c r="L32" s="10">
        <v>345.41</v>
      </c>
      <c r="M32" s="10">
        <v>-21.59</v>
      </c>
      <c r="U32" s="10">
        <v>600</v>
      </c>
      <c r="Y32" s="10">
        <v>-688.2</v>
      </c>
      <c r="AA32" s="10">
        <v>506.11</v>
      </c>
      <c r="AH32" s="11">
        <v>-331.13</v>
      </c>
      <c r="AI32" s="11">
        <v>-58.14</v>
      </c>
      <c r="AJ32" s="11">
        <f>SUM(Y32,M32)</f>
        <v>-709.79000000000008</v>
      </c>
      <c r="AK32" s="10">
        <v>2511.29</v>
      </c>
    </row>
    <row r="33" spans="1:37" ht="16.5" customHeight="1">
      <c r="A33" s="5">
        <v>213</v>
      </c>
      <c r="B33" s="6" t="s">
        <v>78</v>
      </c>
      <c r="C33" s="1" t="s">
        <v>34</v>
      </c>
      <c r="D33" s="2" t="s">
        <v>147</v>
      </c>
      <c r="E33" s="10">
        <v>2158.83</v>
      </c>
      <c r="F33" s="10">
        <v>-633.30999999999995</v>
      </c>
      <c r="J33" s="10">
        <v>474.98</v>
      </c>
      <c r="K33" s="10">
        <v>158.33000000000001</v>
      </c>
      <c r="L33" s="10">
        <v>388.59</v>
      </c>
      <c r="R33" s="10">
        <v>-30.8</v>
      </c>
      <c r="U33" s="10">
        <v>600</v>
      </c>
      <c r="AB33" s="10">
        <v>401.36</v>
      </c>
      <c r="AH33" s="11">
        <v>-324.36</v>
      </c>
      <c r="AI33" s="11">
        <v>-25.59</v>
      </c>
      <c r="AJ33" s="11">
        <f>SUM(R33,F33)</f>
        <v>-664.1099999999999</v>
      </c>
      <c r="AK33" s="10">
        <v>3168.03</v>
      </c>
    </row>
    <row r="34" spans="1:37" ht="16.5" customHeight="1">
      <c r="A34" s="5">
        <v>265</v>
      </c>
      <c r="B34" s="6" t="s">
        <v>79</v>
      </c>
      <c r="C34" s="1" t="s">
        <v>54</v>
      </c>
      <c r="D34" s="3" t="s">
        <v>148</v>
      </c>
      <c r="E34" s="10">
        <v>2368.44</v>
      </c>
      <c r="U34" s="10">
        <v>600</v>
      </c>
      <c r="AH34" s="11">
        <v>-213.15</v>
      </c>
      <c r="AI34" s="11">
        <v>-18.850000000000001</v>
      </c>
      <c r="AK34" s="10">
        <v>2736.44</v>
      </c>
    </row>
    <row r="35" spans="1:37" ht="16.5" customHeight="1">
      <c r="A35" s="5">
        <v>224</v>
      </c>
      <c r="B35" s="6" t="s">
        <v>80</v>
      </c>
      <c r="C35" s="1" t="s">
        <v>47</v>
      </c>
      <c r="D35" s="2" t="s">
        <v>146</v>
      </c>
      <c r="E35" s="10">
        <v>1945.8</v>
      </c>
      <c r="L35" s="10">
        <v>311.33</v>
      </c>
      <c r="M35" s="10">
        <v>-19.46</v>
      </c>
      <c r="U35" s="10">
        <v>600</v>
      </c>
      <c r="Y35" s="10">
        <v>-490.91</v>
      </c>
      <c r="Z35" s="10">
        <v>-64.25</v>
      </c>
      <c r="AB35" s="10">
        <v>401.36</v>
      </c>
      <c r="AH35" s="11">
        <v>-239.26</v>
      </c>
      <c r="AI35" s="11">
        <v>-24.42</v>
      </c>
      <c r="AJ35" s="11">
        <f>SUM(Z35,Y35,M35)</f>
        <v>-574.62000000000012</v>
      </c>
      <c r="AK35" s="10">
        <v>2420.19</v>
      </c>
    </row>
    <row r="36" spans="1:37" ht="16.5" customHeight="1">
      <c r="A36" s="5">
        <v>243</v>
      </c>
      <c r="B36" s="6" t="s">
        <v>81</v>
      </c>
      <c r="C36" s="1" t="s">
        <v>82</v>
      </c>
      <c r="D36" s="2" t="s">
        <v>142</v>
      </c>
      <c r="E36" s="10">
        <v>3700.85</v>
      </c>
      <c r="L36" s="10">
        <v>444.1</v>
      </c>
      <c r="R36" s="10">
        <v>-30.8</v>
      </c>
      <c r="U36" s="10">
        <v>600</v>
      </c>
      <c r="Z36" s="10">
        <v>-980.14</v>
      </c>
      <c r="AA36" s="10">
        <v>1388.5</v>
      </c>
      <c r="AB36" s="10">
        <v>1004.69</v>
      </c>
      <c r="AH36" s="11">
        <v>-642.33000000000004</v>
      </c>
      <c r="AI36" s="11">
        <v>-595.58000000000004</v>
      </c>
      <c r="AJ36" s="11">
        <f>SUM(Z36,R36)</f>
        <v>-1010.9399999999999</v>
      </c>
      <c r="AK36" s="10">
        <v>4889.29</v>
      </c>
    </row>
    <row r="37" spans="1:37" ht="16.5" customHeight="1">
      <c r="A37" s="5">
        <v>152</v>
      </c>
      <c r="B37" s="6" t="s">
        <v>83</v>
      </c>
      <c r="C37" s="1" t="s">
        <v>34</v>
      </c>
      <c r="D37" s="2" t="s">
        <v>142</v>
      </c>
      <c r="E37" s="10">
        <v>2499.12</v>
      </c>
      <c r="L37" s="10">
        <v>1199.58</v>
      </c>
      <c r="Q37" s="10">
        <v>81.7</v>
      </c>
      <c r="T37" s="10">
        <v>506.55</v>
      </c>
      <c r="U37" s="10">
        <v>600</v>
      </c>
      <c r="AA37" s="10">
        <v>904.27</v>
      </c>
      <c r="AH37" s="11">
        <v>-562.04</v>
      </c>
      <c r="AI37" s="11">
        <v>-387.05</v>
      </c>
      <c r="AK37" s="10">
        <v>4760.43</v>
      </c>
    </row>
    <row r="38" spans="1:37" ht="16.5" customHeight="1">
      <c r="A38" s="5">
        <v>109</v>
      </c>
      <c r="B38" s="6" t="s">
        <v>84</v>
      </c>
      <c r="C38" s="1" t="s">
        <v>85</v>
      </c>
      <c r="D38" s="2" t="s">
        <v>142</v>
      </c>
      <c r="E38" s="10">
        <v>5555.58</v>
      </c>
      <c r="L38" s="10">
        <v>3222.24</v>
      </c>
      <c r="N38" s="10">
        <v>-430</v>
      </c>
      <c r="R38" s="10">
        <v>-30.8</v>
      </c>
      <c r="U38" s="10">
        <v>600</v>
      </c>
      <c r="Y38" s="10">
        <v>-1577.91</v>
      </c>
      <c r="AA38" s="10">
        <v>1674.49</v>
      </c>
      <c r="AH38" s="11">
        <v>-642.33000000000004</v>
      </c>
      <c r="AI38" s="11">
        <v>-1828.38</v>
      </c>
      <c r="AJ38" s="11">
        <f>SUM(Y38,R38,N38)</f>
        <v>-2038.71</v>
      </c>
      <c r="AK38" s="10">
        <v>6542.89</v>
      </c>
    </row>
    <row r="39" spans="1:37" ht="16.5" customHeight="1">
      <c r="A39" s="5">
        <v>202</v>
      </c>
      <c r="B39" s="6" t="s">
        <v>86</v>
      </c>
      <c r="C39" s="1" t="s">
        <v>45</v>
      </c>
      <c r="D39" s="2" t="s">
        <v>143</v>
      </c>
      <c r="E39" s="10">
        <v>2266.7800000000002</v>
      </c>
      <c r="L39" s="10">
        <v>453.36</v>
      </c>
      <c r="U39" s="10">
        <v>600</v>
      </c>
      <c r="AA39" s="10">
        <v>506.11</v>
      </c>
      <c r="AH39" s="11">
        <v>-354.88</v>
      </c>
      <c r="AI39" s="11">
        <v>-44.11</v>
      </c>
      <c r="AK39" s="10">
        <v>3427.26</v>
      </c>
    </row>
    <row r="40" spans="1:37" ht="16.5" customHeight="1">
      <c r="A40" s="5">
        <v>228</v>
      </c>
      <c r="B40" s="6" t="s">
        <v>87</v>
      </c>
      <c r="C40" s="1" t="s">
        <v>71</v>
      </c>
      <c r="D40" s="2" t="s">
        <v>145</v>
      </c>
      <c r="E40" s="10">
        <v>1945.8</v>
      </c>
      <c r="L40" s="10">
        <v>272.41000000000003</v>
      </c>
      <c r="N40" s="10">
        <v>-348</v>
      </c>
      <c r="U40" s="10">
        <v>600</v>
      </c>
      <c r="Z40" s="10">
        <v>-211.55</v>
      </c>
      <c r="AA40" s="10">
        <v>506.11</v>
      </c>
      <c r="AH40" s="11">
        <v>-245.18</v>
      </c>
      <c r="AI40" s="11">
        <v>-28.92</v>
      </c>
      <c r="AJ40" s="11">
        <f>SUM(Z40,N40)</f>
        <v>-559.54999999999995</v>
      </c>
      <c r="AK40" s="10">
        <v>2490.67</v>
      </c>
    </row>
    <row r="41" spans="1:37" ht="16.5" customHeight="1">
      <c r="A41" s="5">
        <v>163</v>
      </c>
      <c r="B41" s="6" t="s">
        <v>88</v>
      </c>
      <c r="C41" s="1" t="s">
        <v>57</v>
      </c>
      <c r="D41" s="2" t="s">
        <v>149</v>
      </c>
      <c r="E41" s="10">
        <v>7946.71</v>
      </c>
      <c r="F41" s="10">
        <v>-2526.52</v>
      </c>
      <c r="H41" s="10">
        <v>2635.44</v>
      </c>
      <c r="I41" s="10">
        <v>737.42</v>
      </c>
      <c r="L41" s="10">
        <v>3655.49</v>
      </c>
      <c r="M41" s="10">
        <v>-79.47</v>
      </c>
      <c r="N41" s="10">
        <v>-1878</v>
      </c>
      <c r="U41" s="10">
        <v>600</v>
      </c>
      <c r="Y41" s="10">
        <v>-637.96</v>
      </c>
      <c r="AB41" s="10">
        <v>347.85</v>
      </c>
      <c r="AD41" s="11">
        <v>-423.17</v>
      </c>
      <c r="AE41" s="12">
        <v>423.17</v>
      </c>
      <c r="AH41" s="11">
        <v>-642.33000000000004</v>
      </c>
      <c r="AI41" s="11">
        <v>-2112.3200000000002</v>
      </c>
      <c r="AJ41" s="11">
        <f>SUM(AD41,Y41,N41,M41,F41)</f>
        <v>-5545.12</v>
      </c>
      <c r="AK41" s="10">
        <v>7623.14</v>
      </c>
    </row>
    <row r="42" spans="1:37" ht="16.5" customHeight="1">
      <c r="A42" s="5">
        <v>100</v>
      </c>
      <c r="B42" s="6" t="s">
        <v>89</v>
      </c>
      <c r="C42" s="1" t="s">
        <v>45</v>
      </c>
      <c r="D42" s="2" t="s">
        <v>142</v>
      </c>
      <c r="E42" s="10">
        <v>2663.43</v>
      </c>
      <c r="F42" s="10">
        <v>-414.56</v>
      </c>
      <c r="H42" s="10">
        <v>386.17</v>
      </c>
      <c r="I42" s="10">
        <v>114.39</v>
      </c>
      <c r="L42" s="10">
        <v>1651.33</v>
      </c>
      <c r="N42" s="10">
        <v>-430</v>
      </c>
      <c r="U42" s="10">
        <v>600</v>
      </c>
      <c r="AA42" s="10">
        <v>827.16</v>
      </c>
      <c r="AD42" s="11">
        <v>-43</v>
      </c>
      <c r="AE42" s="12">
        <v>43</v>
      </c>
      <c r="AH42" s="11">
        <v>-615.94000000000005</v>
      </c>
      <c r="AI42" s="11">
        <v>-393.54</v>
      </c>
      <c r="AJ42" s="11">
        <f>SUM(AD42,N42,F42)</f>
        <v>-887.56</v>
      </c>
      <c r="AK42" s="10">
        <v>4345.4399999999996</v>
      </c>
    </row>
    <row r="43" spans="1:37" ht="16.5" customHeight="1">
      <c r="A43" s="5">
        <v>181</v>
      </c>
      <c r="B43" s="6" t="s">
        <v>90</v>
      </c>
      <c r="C43" s="1" t="s">
        <v>36</v>
      </c>
      <c r="D43" s="2" t="s">
        <v>142</v>
      </c>
      <c r="E43" s="10">
        <v>2380.11</v>
      </c>
      <c r="G43" s="10">
        <v>-2.38</v>
      </c>
      <c r="L43" s="10">
        <v>856.84</v>
      </c>
      <c r="M43" s="10">
        <v>-23.8</v>
      </c>
      <c r="N43" s="10">
        <v>-348</v>
      </c>
      <c r="Q43" s="10">
        <v>77.81</v>
      </c>
      <c r="R43" s="10">
        <v>-19.52</v>
      </c>
      <c r="T43" s="10">
        <v>482.43</v>
      </c>
      <c r="U43" s="10">
        <v>600</v>
      </c>
      <c r="Z43" s="10">
        <v>-1458.1</v>
      </c>
      <c r="AA43" s="10">
        <v>843.77</v>
      </c>
      <c r="AB43" s="10">
        <v>938.66</v>
      </c>
      <c r="AH43" s="11">
        <v>-605.19000000000005</v>
      </c>
      <c r="AI43" s="11">
        <v>-425.07</v>
      </c>
      <c r="AJ43" s="11">
        <f>SUM(Z43,R43,N43,M43,G43)</f>
        <v>-1851.8</v>
      </c>
      <c r="AK43" s="10">
        <v>3219.75</v>
      </c>
    </row>
    <row r="44" spans="1:37" ht="16.5" customHeight="1">
      <c r="A44" s="5">
        <v>164</v>
      </c>
      <c r="B44" s="6" t="s">
        <v>91</v>
      </c>
      <c r="C44" s="1" t="s">
        <v>92</v>
      </c>
      <c r="D44" s="2" t="s">
        <v>142</v>
      </c>
      <c r="E44" s="10">
        <v>1693.48</v>
      </c>
      <c r="G44" s="10">
        <v>-1.69</v>
      </c>
      <c r="L44" s="10">
        <v>779</v>
      </c>
      <c r="R44" s="10">
        <v>-15.4</v>
      </c>
      <c r="U44" s="10">
        <v>600</v>
      </c>
      <c r="AA44" s="10">
        <v>291.31</v>
      </c>
      <c r="AH44" s="11">
        <v>-248.74</v>
      </c>
      <c r="AI44" s="11">
        <v>-45.83</v>
      </c>
      <c r="AJ44" s="11">
        <f>SUM(R44,G44)</f>
        <v>-17.09</v>
      </c>
      <c r="AK44" s="10">
        <v>3052.13</v>
      </c>
    </row>
    <row r="45" spans="1:37" ht="16.5" customHeight="1">
      <c r="A45" s="5">
        <v>171</v>
      </c>
      <c r="B45" s="6" t="s">
        <v>93</v>
      </c>
      <c r="C45" s="1" t="s">
        <v>45</v>
      </c>
      <c r="D45" s="2" t="s">
        <v>142</v>
      </c>
      <c r="E45" s="10">
        <v>2499.12</v>
      </c>
      <c r="L45" s="10">
        <v>1099.6099999999999</v>
      </c>
      <c r="M45" s="10">
        <v>-24.99</v>
      </c>
      <c r="N45" s="10">
        <v>-1062</v>
      </c>
      <c r="O45" s="10">
        <v>-1027.8900000000001</v>
      </c>
      <c r="U45" s="10">
        <v>600</v>
      </c>
      <c r="W45" s="10">
        <v>-150</v>
      </c>
      <c r="X45" s="10">
        <v>-59.98</v>
      </c>
      <c r="Z45" s="10">
        <v>-345.62</v>
      </c>
      <c r="AA45" s="10">
        <v>1155.68</v>
      </c>
      <c r="AB45" s="10">
        <v>765.05</v>
      </c>
      <c r="AF45" s="11">
        <v>-93.13</v>
      </c>
      <c r="AG45" s="11">
        <v>-25</v>
      </c>
      <c r="AH45" s="11">
        <v>-607.14</v>
      </c>
      <c r="AI45" s="11">
        <v>-237.87</v>
      </c>
      <c r="AJ45" s="11">
        <f>SUM(Z45,X45,W45,O45,N45,M45,AG45,AF45)</f>
        <v>-2788.61</v>
      </c>
      <c r="AK45" s="10">
        <v>2485.84</v>
      </c>
    </row>
    <row r="46" spans="1:37" ht="16.5" customHeight="1">
      <c r="A46" s="5">
        <v>205</v>
      </c>
      <c r="B46" s="6" t="s">
        <v>94</v>
      </c>
      <c r="C46" s="1" t="s">
        <v>34</v>
      </c>
      <c r="D46" s="2" t="s">
        <v>145</v>
      </c>
      <c r="E46" s="10">
        <v>2266.7800000000002</v>
      </c>
      <c r="L46" s="10">
        <v>453.36</v>
      </c>
      <c r="M46" s="10">
        <v>-22.67</v>
      </c>
      <c r="R46" s="10">
        <v>-15.4</v>
      </c>
      <c r="U46" s="10">
        <v>600</v>
      </c>
      <c r="Z46" s="10">
        <v>-205.85</v>
      </c>
      <c r="AA46" s="10">
        <v>300</v>
      </c>
      <c r="AH46" s="11">
        <v>-332.21</v>
      </c>
      <c r="AI46" s="11">
        <v>-58.79</v>
      </c>
      <c r="AJ46" s="11">
        <f>SUM(Z46,R46,M46)</f>
        <v>-243.92000000000002</v>
      </c>
      <c r="AK46" s="10">
        <v>2985.22</v>
      </c>
    </row>
    <row r="47" spans="1:37" ht="16.5" customHeight="1">
      <c r="A47" s="5">
        <v>269</v>
      </c>
      <c r="B47" s="6" t="s">
        <v>95</v>
      </c>
      <c r="C47" s="1" t="s">
        <v>66</v>
      </c>
      <c r="D47" s="2" t="s">
        <v>142</v>
      </c>
      <c r="E47" s="10">
        <v>1055.28</v>
      </c>
      <c r="G47" s="10">
        <v>-1.06</v>
      </c>
      <c r="U47" s="10">
        <v>600</v>
      </c>
      <c r="AH47" s="11">
        <v>-84.42</v>
      </c>
      <c r="AJ47" s="11">
        <f>SUM(G47)</f>
        <v>-1.06</v>
      </c>
      <c r="AK47" s="10">
        <v>1569.8</v>
      </c>
    </row>
    <row r="48" spans="1:37" ht="16.5" customHeight="1">
      <c r="A48" s="5">
        <v>176</v>
      </c>
      <c r="B48" s="6" t="s">
        <v>96</v>
      </c>
      <c r="C48" s="1" t="s">
        <v>92</v>
      </c>
      <c r="D48" s="2" t="s">
        <v>142</v>
      </c>
      <c r="E48" s="10">
        <v>1693.48</v>
      </c>
      <c r="G48" s="10">
        <v>-1.69</v>
      </c>
      <c r="L48" s="10">
        <v>711.26</v>
      </c>
      <c r="M48" s="10">
        <v>-16.93</v>
      </c>
      <c r="R48" s="10">
        <v>-30.8</v>
      </c>
      <c r="U48" s="10">
        <v>600</v>
      </c>
      <c r="AA48" s="10">
        <v>291.31</v>
      </c>
      <c r="AH48" s="11">
        <v>-242.64</v>
      </c>
      <c r="AI48" s="11">
        <v>-41.21</v>
      </c>
      <c r="AJ48" s="11">
        <f>SUM(R48,M48,G48)</f>
        <v>-49.42</v>
      </c>
      <c r="AK48" s="10">
        <v>2962.78</v>
      </c>
    </row>
    <row r="49" spans="1:37" ht="16.5" customHeight="1">
      <c r="A49" s="5">
        <v>148</v>
      </c>
      <c r="B49" s="6" t="s">
        <v>97</v>
      </c>
      <c r="C49" s="1" t="s">
        <v>59</v>
      </c>
      <c r="D49" s="2" t="s">
        <v>142</v>
      </c>
      <c r="E49" s="10">
        <v>271.02999999999997</v>
      </c>
      <c r="F49" s="10">
        <v>-1489.37</v>
      </c>
      <c r="G49" s="10">
        <v>-0.27</v>
      </c>
      <c r="H49" s="10">
        <v>2088.13</v>
      </c>
      <c r="I49" s="10">
        <v>550.4</v>
      </c>
      <c r="L49" s="10">
        <v>135.52000000000001</v>
      </c>
      <c r="R49" s="10">
        <v>-61.6</v>
      </c>
      <c r="S49" s="10">
        <v>-37.51</v>
      </c>
      <c r="U49" s="10">
        <v>600</v>
      </c>
      <c r="W49" s="10">
        <v>-67.5</v>
      </c>
      <c r="Z49" s="10">
        <v>-508.93</v>
      </c>
      <c r="AA49" s="10">
        <v>25.89</v>
      </c>
      <c r="AD49" s="11">
        <v>-436.94</v>
      </c>
      <c r="AE49" s="12">
        <v>436.94</v>
      </c>
      <c r="AH49" s="11">
        <v>-237.06</v>
      </c>
      <c r="AJ49" s="11">
        <f>SUM(AD49,Z49,W49,S49,R49,G49,F49)</f>
        <v>-2602.12</v>
      </c>
      <c r="AK49" s="10">
        <v>831.79</v>
      </c>
    </row>
    <row r="50" spans="1:37" ht="16.5" customHeight="1">
      <c r="A50" s="5">
        <v>239</v>
      </c>
      <c r="B50" s="6" t="s">
        <v>98</v>
      </c>
      <c r="C50" s="1" t="s">
        <v>52</v>
      </c>
      <c r="D50" s="2" t="s">
        <v>142</v>
      </c>
      <c r="E50" s="10">
        <v>1314.21</v>
      </c>
      <c r="L50" s="10">
        <v>157.71</v>
      </c>
      <c r="U50" s="10">
        <v>600</v>
      </c>
      <c r="AH50" s="11">
        <v>-117.75</v>
      </c>
      <c r="AK50" s="10">
        <v>1954.17</v>
      </c>
    </row>
    <row r="51" spans="1:37" ht="16.5" customHeight="1">
      <c r="A51" s="5">
        <v>44</v>
      </c>
      <c r="B51" s="6" t="s">
        <v>99</v>
      </c>
      <c r="C51" s="1" t="s">
        <v>45</v>
      </c>
      <c r="D51" s="2" t="s">
        <v>149</v>
      </c>
      <c r="E51" s="10">
        <v>2755.27</v>
      </c>
      <c r="L51" s="10">
        <v>2094.0100000000002</v>
      </c>
      <c r="M51" s="10">
        <v>-27.55</v>
      </c>
      <c r="N51" s="10">
        <v>-52</v>
      </c>
      <c r="U51" s="10">
        <v>600</v>
      </c>
      <c r="Z51" s="10">
        <v>-1014.62</v>
      </c>
      <c r="AA51" s="10">
        <v>506.11</v>
      </c>
      <c r="AH51" s="11">
        <v>-589.09</v>
      </c>
      <c r="AI51" s="11">
        <v>-350.97</v>
      </c>
      <c r="AJ51" s="11">
        <f>SUM(Z51,N51,M51)</f>
        <v>-1094.1699999999998</v>
      </c>
      <c r="AK51" s="10">
        <v>3921.16</v>
      </c>
    </row>
    <row r="52" spans="1:37" ht="16.5" customHeight="1">
      <c r="A52" s="5">
        <v>244</v>
      </c>
      <c r="B52" s="6" t="s">
        <v>100</v>
      </c>
      <c r="C52" s="1" t="s">
        <v>57</v>
      </c>
      <c r="D52" s="2" t="s">
        <v>142</v>
      </c>
      <c r="E52" s="10">
        <v>7920.77</v>
      </c>
      <c r="L52" s="10">
        <v>950.49</v>
      </c>
      <c r="M52" s="10">
        <v>-79.209999999999994</v>
      </c>
      <c r="N52" s="10">
        <v>-112</v>
      </c>
      <c r="U52" s="10">
        <v>600</v>
      </c>
      <c r="Z52" s="10">
        <v>-1004.18</v>
      </c>
      <c r="AH52" s="11">
        <v>-642.33000000000004</v>
      </c>
      <c r="AI52" s="11">
        <v>-1393.6</v>
      </c>
      <c r="AJ52" s="11">
        <f>SUM(Z52,N52,M52)</f>
        <v>-1195.3899999999999</v>
      </c>
      <c r="AK52" s="10">
        <v>6239.94</v>
      </c>
    </row>
    <row r="53" spans="1:37" ht="16.5" customHeight="1">
      <c r="A53" s="5">
        <v>172</v>
      </c>
      <c r="B53" s="6" t="s">
        <v>101</v>
      </c>
      <c r="C53" s="1" t="s">
        <v>45</v>
      </c>
      <c r="D53" s="2" t="s">
        <v>142</v>
      </c>
      <c r="E53" s="10">
        <v>2499.12</v>
      </c>
      <c r="G53" s="10">
        <v>-2.5</v>
      </c>
      <c r="L53" s="10">
        <v>1099.6099999999999</v>
      </c>
      <c r="M53" s="10">
        <v>-24.99</v>
      </c>
      <c r="O53" s="10">
        <v>-878.97</v>
      </c>
      <c r="R53" s="10">
        <v>-37.07</v>
      </c>
      <c r="U53" s="10">
        <v>600</v>
      </c>
      <c r="Z53" s="10">
        <v>-553.41999999999996</v>
      </c>
      <c r="AA53" s="10">
        <v>855.68</v>
      </c>
      <c r="AH53" s="11">
        <v>-489.98</v>
      </c>
      <c r="AI53" s="11">
        <v>-79.58</v>
      </c>
      <c r="AJ53" s="11">
        <f>SUM(Z53,R53,O53,M53,G53)</f>
        <v>-1496.95</v>
      </c>
      <c r="AK53" s="10">
        <v>2987.9</v>
      </c>
    </row>
    <row r="54" spans="1:37" ht="16.5" customHeight="1">
      <c r="A54" s="5">
        <v>136</v>
      </c>
      <c r="B54" s="6" t="s">
        <v>102</v>
      </c>
      <c r="C54" s="1" t="s">
        <v>92</v>
      </c>
      <c r="D54" s="2" t="s">
        <v>142</v>
      </c>
      <c r="E54" s="10">
        <v>1778.15</v>
      </c>
      <c r="G54" s="10">
        <v>-1.78</v>
      </c>
      <c r="L54" s="10">
        <v>924.64</v>
      </c>
      <c r="Q54" s="10">
        <v>41.03</v>
      </c>
      <c r="T54" s="10">
        <v>254.41</v>
      </c>
      <c r="U54" s="10">
        <v>600</v>
      </c>
      <c r="W54" s="10">
        <v>-100</v>
      </c>
      <c r="Z54" s="10">
        <v>-734</v>
      </c>
      <c r="AA54" s="10">
        <v>482.1</v>
      </c>
      <c r="AH54" s="11">
        <v>-378.32</v>
      </c>
      <c r="AI54" s="11">
        <v>-44.12</v>
      </c>
      <c r="AJ54" s="11">
        <f>SUM(Z54,W54,G54)</f>
        <v>-835.78</v>
      </c>
      <c r="AK54" s="10">
        <v>2781.08</v>
      </c>
    </row>
    <row r="55" spans="1:37" ht="16.5" customHeight="1">
      <c r="A55" s="5">
        <v>242</v>
      </c>
      <c r="B55" s="6" t="s">
        <v>103</v>
      </c>
      <c r="C55" s="1" t="s">
        <v>104</v>
      </c>
      <c r="D55" s="2" t="s">
        <v>142</v>
      </c>
      <c r="E55" s="10">
        <v>3700.85</v>
      </c>
      <c r="L55" s="10">
        <v>444.1</v>
      </c>
      <c r="R55" s="10">
        <v>-46.2</v>
      </c>
      <c r="U55" s="10">
        <v>600</v>
      </c>
      <c r="V55" s="10">
        <v>-32.299999999999997</v>
      </c>
      <c r="W55" s="10">
        <v>-223.21</v>
      </c>
      <c r="Z55" s="10">
        <v>-815.42</v>
      </c>
      <c r="AA55" s="10">
        <v>300</v>
      </c>
      <c r="AB55" s="10">
        <v>1004.69</v>
      </c>
      <c r="AH55" s="11">
        <v>-599.46</v>
      </c>
      <c r="AI55" s="11">
        <v>-464.44</v>
      </c>
      <c r="AJ55" s="11">
        <f>SUM(Z55,W55,V55,R55)</f>
        <v>-1117.1299999999999</v>
      </c>
      <c r="AK55" s="10">
        <v>3868.61</v>
      </c>
    </row>
    <row r="56" spans="1:37" ht="16.5" customHeight="1">
      <c r="A56" s="5">
        <v>142</v>
      </c>
      <c r="B56" s="6" t="s">
        <v>105</v>
      </c>
      <c r="C56" s="1" t="s">
        <v>57</v>
      </c>
      <c r="D56" s="2" t="s">
        <v>142</v>
      </c>
      <c r="E56" s="10">
        <v>9169.2800000000007</v>
      </c>
      <c r="L56" s="10">
        <v>4584.6400000000003</v>
      </c>
      <c r="M56" s="10">
        <v>-91.69</v>
      </c>
      <c r="N56" s="10">
        <v>-430</v>
      </c>
      <c r="U56" s="10">
        <v>600</v>
      </c>
      <c r="X56" s="10">
        <v>-1316.51</v>
      </c>
      <c r="AB56" s="10">
        <v>938.66</v>
      </c>
      <c r="AH56" s="11">
        <v>-642.33000000000004</v>
      </c>
      <c r="AI56" s="11">
        <v>-2994.46</v>
      </c>
      <c r="AJ56" s="11">
        <f>SUM(X56,N56,M56)</f>
        <v>-1838.2</v>
      </c>
      <c r="AK56" s="10">
        <v>9817.59</v>
      </c>
    </row>
    <row r="57" spans="1:37" ht="16.5" customHeight="1">
      <c r="A57" s="5">
        <v>117</v>
      </c>
      <c r="B57" s="6" t="s">
        <v>106</v>
      </c>
      <c r="C57" s="1" t="s">
        <v>34</v>
      </c>
      <c r="D57" s="2" t="s">
        <v>142</v>
      </c>
      <c r="E57" s="10">
        <v>3257.94</v>
      </c>
      <c r="G57" s="10">
        <v>-3.26</v>
      </c>
      <c r="L57" s="10">
        <v>1759.29</v>
      </c>
      <c r="N57" s="10">
        <v>-1448</v>
      </c>
      <c r="U57" s="10">
        <v>600</v>
      </c>
      <c r="AA57" s="10">
        <v>649.57000000000005</v>
      </c>
      <c r="AH57" s="11">
        <v>-623.34</v>
      </c>
      <c r="AI57" s="11">
        <v>-465.45</v>
      </c>
      <c r="AJ57" s="11">
        <f>SUM(N57,G57)</f>
        <v>-1451.26</v>
      </c>
      <c r="AK57" s="10">
        <v>3726.75</v>
      </c>
    </row>
    <row r="58" spans="1:37" ht="16.5" customHeight="1">
      <c r="A58" s="5">
        <v>263</v>
      </c>
      <c r="B58" s="6" t="s">
        <v>107</v>
      </c>
      <c r="C58" s="1" t="s">
        <v>66</v>
      </c>
      <c r="D58" s="2" t="s">
        <v>148</v>
      </c>
      <c r="E58" s="10">
        <v>1055.29</v>
      </c>
      <c r="L58" s="10">
        <v>21.11</v>
      </c>
      <c r="U58" s="10">
        <v>600</v>
      </c>
      <c r="AH58" s="11">
        <v>-86.11</v>
      </c>
      <c r="AK58" s="10">
        <v>1590.29</v>
      </c>
    </row>
    <row r="59" spans="1:37" ht="16.5" customHeight="1">
      <c r="A59" s="5">
        <v>177</v>
      </c>
      <c r="B59" s="6" t="s">
        <v>108</v>
      </c>
      <c r="C59" s="1" t="s">
        <v>59</v>
      </c>
      <c r="D59" s="2" t="s">
        <v>142</v>
      </c>
      <c r="E59" s="10">
        <v>1290.5999999999999</v>
      </c>
      <c r="G59" s="10">
        <v>-1.29</v>
      </c>
      <c r="L59" s="10">
        <v>542.04999999999995</v>
      </c>
      <c r="R59" s="10">
        <v>-77</v>
      </c>
      <c r="U59" s="10">
        <v>600</v>
      </c>
      <c r="W59" s="10">
        <v>-363.04</v>
      </c>
      <c r="Z59" s="10">
        <v>-402.31</v>
      </c>
      <c r="AH59" s="11">
        <v>-164.93</v>
      </c>
      <c r="AJ59" s="11">
        <f>SUM(Z59,W59,R59,G59)</f>
        <v>-843.64</v>
      </c>
      <c r="AK59" s="10">
        <v>1424.08</v>
      </c>
    </row>
    <row r="60" spans="1:37" ht="16.5" customHeight="1">
      <c r="A60" s="5">
        <v>13</v>
      </c>
      <c r="B60" s="6" t="s">
        <v>109</v>
      </c>
      <c r="C60" s="1" t="s">
        <v>34</v>
      </c>
      <c r="D60" s="2" t="s">
        <v>145</v>
      </c>
      <c r="E60" s="10">
        <v>2739.55</v>
      </c>
      <c r="L60" s="10">
        <v>2356.0100000000002</v>
      </c>
      <c r="U60" s="10">
        <v>600</v>
      </c>
      <c r="Z60" s="10">
        <v>-699.93</v>
      </c>
      <c r="AB60" s="10">
        <v>401.36</v>
      </c>
      <c r="AH60" s="11">
        <v>-604.66</v>
      </c>
      <c r="AI60" s="11">
        <v>-476.01</v>
      </c>
      <c r="AJ60" s="11">
        <f>SUM(Z60)</f>
        <v>-699.93</v>
      </c>
      <c r="AK60" s="10">
        <v>4316.32</v>
      </c>
    </row>
    <row r="61" spans="1:37" ht="16.5" customHeight="1">
      <c r="A61" s="5">
        <v>141</v>
      </c>
      <c r="B61" s="6" t="s">
        <v>110</v>
      </c>
      <c r="C61" s="1" t="s">
        <v>45</v>
      </c>
      <c r="D61" s="2" t="s">
        <v>142</v>
      </c>
      <c r="E61" s="10">
        <v>524.80999999999995</v>
      </c>
      <c r="F61" s="10">
        <v>-1727.62</v>
      </c>
      <c r="H61" s="10">
        <v>5944.42</v>
      </c>
      <c r="I61" s="10">
        <v>1279.6400000000001</v>
      </c>
      <c r="L61" s="10">
        <v>262.41000000000003</v>
      </c>
      <c r="N61" s="10">
        <v>-2428</v>
      </c>
      <c r="R61" s="10">
        <v>-98.59</v>
      </c>
      <c r="S61" s="10">
        <v>-643.13</v>
      </c>
      <c r="U61" s="10">
        <v>600</v>
      </c>
      <c r="AA61" s="10">
        <v>190.35</v>
      </c>
      <c r="AD61" s="11">
        <v>-2105.4899999999998</v>
      </c>
      <c r="AE61" s="12">
        <v>2105.4899999999998</v>
      </c>
      <c r="AH61" s="11">
        <v>-642.33000000000004</v>
      </c>
      <c r="AJ61" s="11">
        <f>SUM(AD61,S61,R61,N61,F61)</f>
        <v>-7002.83</v>
      </c>
      <c r="AK61" s="10">
        <v>1156.47</v>
      </c>
    </row>
    <row r="62" spans="1:37" ht="16.5" customHeight="1">
      <c r="A62" s="5">
        <v>156</v>
      </c>
      <c r="B62" s="6" t="s">
        <v>111</v>
      </c>
      <c r="C62" s="1" t="s">
        <v>34</v>
      </c>
      <c r="D62" s="2" t="s">
        <v>142</v>
      </c>
      <c r="E62" s="10">
        <v>2499.12</v>
      </c>
      <c r="G62" s="10">
        <v>-2.5</v>
      </c>
      <c r="L62" s="10">
        <v>1199.58</v>
      </c>
      <c r="U62" s="10">
        <v>600</v>
      </c>
      <c r="AA62" s="10">
        <v>1070</v>
      </c>
      <c r="AH62" s="11">
        <v>-524.54999999999995</v>
      </c>
      <c r="AI62" s="11">
        <v>-318.8</v>
      </c>
      <c r="AJ62" s="11">
        <f>SUM(G62)</f>
        <v>-2.5</v>
      </c>
      <c r="AK62" s="10">
        <v>4522.8500000000004</v>
      </c>
    </row>
    <row r="63" spans="1:37" ht="16.5" customHeight="1">
      <c r="A63" s="5">
        <v>235</v>
      </c>
      <c r="B63" s="6" t="s">
        <v>112</v>
      </c>
      <c r="C63" s="1" t="s">
        <v>42</v>
      </c>
      <c r="D63" s="2" t="s">
        <v>142</v>
      </c>
      <c r="E63" s="10">
        <v>3324.18</v>
      </c>
      <c r="L63" s="10">
        <v>465.39</v>
      </c>
      <c r="N63" s="10">
        <v>-430</v>
      </c>
      <c r="R63" s="10">
        <v>-15.4</v>
      </c>
      <c r="U63" s="10">
        <v>600</v>
      </c>
      <c r="AH63" s="11">
        <v>-416.85</v>
      </c>
      <c r="AI63" s="11">
        <v>-151.11000000000001</v>
      </c>
      <c r="AJ63" s="11">
        <f>SUM(R63,N63)</f>
        <v>-445.4</v>
      </c>
      <c r="AK63" s="10">
        <v>3376.21</v>
      </c>
    </row>
    <row r="64" spans="1:37" ht="16.5" customHeight="1">
      <c r="A64" s="5">
        <v>268</v>
      </c>
      <c r="B64" s="6" t="s">
        <v>113</v>
      </c>
      <c r="C64" s="1" t="s">
        <v>42</v>
      </c>
      <c r="D64" s="2" t="s">
        <v>142</v>
      </c>
      <c r="E64" s="10">
        <v>3324.18</v>
      </c>
      <c r="U64" s="10">
        <v>600</v>
      </c>
      <c r="AH64" s="11">
        <v>-365.65</v>
      </c>
      <c r="AI64" s="11">
        <v>-88.98</v>
      </c>
      <c r="AK64" s="10">
        <v>3469.55</v>
      </c>
    </row>
    <row r="65" spans="1:37" ht="16.5" customHeight="1">
      <c r="A65" s="5">
        <v>91</v>
      </c>
      <c r="B65" s="6" t="s">
        <v>114</v>
      </c>
      <c r="C65" s="1" t="s">
        <v>115</v>
      </c>
      <c r="D65" s="3" t="s">
        <v>143</v>
      </c>
      <c r="E65" s="10">
        <v>7581.85</v>
      </c>
      <c r="L65" s="10">
        <v>4852.38</v>
      </c>
      <c r="M65" s="10">
        <v>-75.819999999999993</v>
      </c>
      <c r="N65" s="10">
        <v>-1922</v>
      </c>
      <c r="U65" s="10">
        <v>600</v>
      </c>
      <c r="AA65" s="10">
        <v>843.91</v>
      </c>
      <c r="AB65" s="10">
        <v>401.36</v>
      </c>
      <c r="AH65" s="11">
        <v>-642.33000000000004</v>
      </c>
      <c r="AI65" s="11">
        <v>-2715.86</v>
      </c>
      <c r="AJ65" s="11">
        <f>SUM(N65,M65)</f>
        <v>-1997.82</v>
      </c>
      <c r="AK65" s="10">
        <v>8923.49</v>
      </c>
    </row>
    <row r="66" spans="1:37" ht="16.5" customHeight="1">
      <c r="A66" s="5">
        <v>88</v>
      </c>
      <c r="B66" s="6" t="s">
        <v>116</v>
      </c>
      <c r="C66" s="1" t="s">
        <v>45</v>
      </c>
      <c r="D66" s="2" t="s">
        <v>142</v>
      </c>
      <c r="E66" s="10">
        <v>2755.27</v>
      </c>
      <c r="L66" s="10">
        <v>1763.37</v>
      </c>
      <c r="M66" s="10">
        <v>-27.55</v>
      </c>
      <c r="U66" s="10">
        <v>600</v>
      </c>
      <c r="X66" s="10">
        <v>-127.75</v>
      </c>
      <c r="Y66" s="10">
        <v>-1023.97</v>
      </c>
      <c r="AA66" s="10">
        <v>1125.51</v>
      </c>
      <c r="AH66" s="11">
        <v>-620.85</v>
      </c>
      <c r="AI66" s="11">
        <v>-512.04999999999995</v>
      </c>
      <c r="AJ66" s="11">
        <f>SUM(Y66,X66,M66)</f>
        <v>-1179.27</v>
      </c>
      <c r="AK66" s="10">
        <v>3931.98</v>
      </c>
    </row>
    <row r="67" spans="1:37" ht="16.5" customHeight="1">
      <c r="A67" s="5">
        <v>266</v>
      </c>
      <c r="B67" s="6" t="s">
        <v>117</v>
      </c>
      <c r="C67" s="1" t="s">
        <v>38</v>
      </c>
      <c r="D67" s="2" t="s">
        <v>142</v>
      </c>
      <c r="E67" s="10">
        <v>1774.18</v>
      </c>
      <c r="G67" s="10">
        <v>-1.77</v>
      </c>
      <c r="U67" s="10">
        <v>600</v>
      </c>
      <c r="AH67" s="11">
        <v>-159.66999999999999</v>
      </c>
      <c r="AJ67" s="11">
        <f>SUM(G67)</f>
        <v>-1.77</v>
      </c>
      <c r="AK67" s="10">
        <v>2212.7399999999998</v>
      </c>
    </row>
    <row r="68" spans="1:37" ht="16.5" customHeight="1">
      <c r="A68" s="5">
        <v>124</v>
      </c>
      <c r="B68" s="6" t="s">
        <v>118</v>
      </c>
      <c r="C68" s="1" t="s">
        <v>45</v>
      </c>
      <c r="D68" s="2" t="s">
        <v>145</v>
      </c>
      <c r="E68" s="10">
        <v>2624.07</v>
      </c>
      <c r="L68" s="10">
        <v>1417</v>
      </c>
      <c r="U68" s="10">
        <v>600</v>
      </c>
      <c r="Z68" s="10">
        <v>-181.57</v>
      </c>
      <c r="AA68" s="10">
        <v>506.11</v>
      </c>
      <c r="AH68" s="11">
        <v>-500.18</v>
      </c>
      <c r="AI68" s="11">
        <v>-274.45</v>
      </c>
      <c r="AJ68" s="11">
        <f>SUM(Z68)</f>
        <v>-181.57</v>
      </c>
      <c r="AK68" s="10">
        <v>4190.9799999999996</v>
      </c>
    </row>
    <row r="69" spans="1:37" ht="16.5" customHeight="1">
      <c r="A69" s="5">
        <v>146</v>
      </c>
      <c r="B69" s="6" t="s">
        <v>119</v>
      </c>
      <c r="C69" s="1" t="s">
        <v>57</v>
      </c>
      <c r="D69" s="2" t="s">
        <v>142</v>
      </c>
      <c r="E69" s="10">
        <v>9169.2800000000007</v>
      </c>
      <c r="L69" s="10">
        <v>4584.6400000000003</v>
      </c>
      <c r="M69" s="10">
        <v>-91.69</v>
      </c>
      <c r="N69" s="10">
        <v>-936</v>
      </c>
      <c r="U69" s="10">
        <v>600</v>
      </c>
      <c r="Y69" s="10">
        <v>-1356.6</v>
      </c>
      <c r="AA69" s="10">
        <v>501.32</v>
      </c>
      <c r="AB69" s="10">
        <v>1004.69</v>
      </c>
      <c r="AH69" s="11">
        <v>-642.33000000000004</v>
      </c>
      <c r="AI69" s="11">
        <v>-2994.07</v>
      </c>
      <c r="AJ69" s="11">
        <f>SUM(Y69,N69,M69)</f>
        <v>-2384.29</v>
      </c>
      <c r="AK69" s="10">
        <v>9839.24</v>
      </c>
    </row>
    <row r="70" spans="1:37" ht="16.5" customHeight="1">
      <c r="A70" s="5">
        <v>161</v>
      </c>
      <c r="B70" s="6" t="s">
        <v>120</v>
      </c>
      <c r="C70" s="1" t="s">
        <v>34</v>
      </c>
      <c r="D70" s="2" t="s">
        <v>142</v>
      </c>
      <c r="E70" s="10">
        <v>3132.97</v>
      </c>
      <c r="G70" s="10">
        <v>-3.13</v>
      </c>
      <c r="L70" s="10">
        <v>1441.17</v>
      </c>
      <c r="M70" s="10">
        <v>-31.33</v>
      </c>
      <c r="N70" s="10">
        <v>-543</v>
      </c>
      <c r="U70" s="10">
        <v>600</v>
      </c>
      <c r="Z70" s="10">
        <v>-976.97</v>
      </c>
      <c r="AA70" s="10">
        <v>649.57000000000005</v>
      </c>
      <c r="AB70" s="10">
        <v>938.66</v>
      </c>
      <c r="AH70" s="11">
        <v>-642.33000000000004</v>
      </c>
      <c r="AI70" s="11">
        <v>-596.51</v>
      </c>
      <c r="AJ70" s="11">
        <f>SUM(Z70,N70,M70,G70)</f>
        <v>-1554.43</v>
      </c>
      <c r="AK70" s="10">
        <v>3969.1</v>
      </c>
    </row>
    <row r="71" spans="1:37" ht="16.5" customHeight="1">
      <c r="A71" s="5">
        <v>137</v>
      </c>
      <c r="B71" s="6" t="s">
        <v>121</v>
      </c>
      <c r="C71" s="1" t="s">
        <v>45</v>
      </c>
      <c r="D71" s="2" t="s">
        <v>142</v>
      </c>
      <c r="E71" s="10">
        <v>3587.05</v>
      </c>
      <c r="L71" s="10">
        <v>1865.27</v>
      </c>
      <c r="M71" s="10">
        <v>-35.869999999999997</v>
      </c>
      <c r="U71" s="10">
        <v>600</v>
      </c>
      <c r="Y71" s="10">
        <v>-375.18</v>
      </c>
      <c r="AB71" s="10">
        <v>1004.69</v>
      </c>
      <c r="AH71" s="11">
        <v>-642.33000000000004</v>
      </c>
      <c r="AI71" s="11">
        <v>-729.68</v>
      </c>
      <c r="AJ71" s="11">
        <f>SUM(Y71,M71)</f>
        <v>-411.05</v>
      </c>
      <c r="AK71" s="10">
        <v>5273.95</v>
      </c>
    </row>
    <row r="72" spans="1:37" ht="16.5" customHeight="1">
      <c r="A72" s="5">
        <v>179</v>
      </c>
      <c r="B72" s="6" t="s">
        <v>122</v>
      </c>
      <c r="C72" s="1" t="s">
        <v>34</v>
      </c>
      <c r="D72" s="2" t="s">
        <v>142</v>
      </c>
      <c r="E72" s="10">
        <v>2499.12</v>
      </c>
      <c r="G72" s="10">
        <v>-2.5</v>
      </c>
      <c r="L72" s="10">
        <v>999.65</v>
      </c>
      <c r="N72" s="10">
        <v>-348</v>
      </c>
      <c r="R72" s="10">
        <v>-46.2</v>
      </c>
      <c r="U72" s="10">
        <v>600</v>
      </c>
      <c r="AA72" s="10">
        <v>428</v>
      </c>
      <c r="AH72" s="11">
        <v>-431.94</v>
      </c>
      <c r="AI72" s="11">
        <v>-84.11</v>
      </c>
      <c r="AJ72" s="11">
        <f>SUM(R72,N72,G72)</f>
        <v>-396.7</v>
      </c>
      <c r="AK72" s="10">
        <v>3614.02</v>
      </c>
    </row>
    <row r="73" spans="1:37" ht="16.5" customHeight="1">
      <c r="A73" s="5">
        <v>232</v>
      </c>
      <c r="B73" s="6" t="s">
        <v>123</v>
      </c>
      <c r="C73" s="1" t="s">
        <v>54</v>
      </c>
      <c r="D73" s="2" t="s">
        <v>142</v>
      </c>
      <c r="E73" s="10">
        <v>2345.89</v>
      </c>
      <c r="G73" s="10">
        <v>-2.35</v>
      </c>
      <c r="L73" s="10">
        <v>328.42</v>
      </c>
      <c r="U73" s="10">
        <v>600</v>
      </c>
      <c r="AH73" s="11">
        <v>-240.68</v>
      </c>
      <c r="AI73" s="11">
        <v>-39.72</v>
      </c>
      <c r="AJ73" s="11">
        <f>SUM(G73)</f>
        <v>-2.35</v>
      </c>
      <c r="AK73" s="10">
        <v>2991.56</v>
      </c>
    </row>
    <row r="74" spans="1:37" ht="16.5" customHeight="1">
      <c r="A74" s="5">
        <v>248</v>
      </c>
      <c r="B74" s="6" t="s">
        <v>124</v>
      </c>
      <c r="C74" s="1" t="s">
        <v>38</v>
      </c>
      <c r="D74" s="2" t="s">
        <v>142</v>
      </c>
      <c r="E74" s="10">
        <v>1774.17</v>
      </c>
      <c r="G74" s="10">
        <v>-1.77</v>
      </c>
      <c r="L74" s="10">
        <v>177.42</v>
      </c>
      <c r="P74" s="10">
        <v>118.28</v>
      </c>
      <c r="R74" s="10">
        <v>-30.8</v>
      </c>
      <c r="U74" s="10">
        <v>600</v>
      </c>
      <c r="V74" s="10">
        <v>-35.68</v>
      </c>
      <c r="Y74" s="10">
        <v>-499.75</v>
      </c>
      <c r="AC74" s="11">
        <v>-54.54</v>
      </c>
      <c r="AH74" s="11">
        <v>-175.64</v>
      </c>
      <c r="AJ74" s="11">
        <f>SUM(AC74,Y74,V74,R74,G74)</f>
        <v>-622.53999999999985</v>
      </c>
      <c r="AK74" s="10">
        <v>1753.41</v>
      </c>
    </row>
    <row r="75" spans="1:37" ht="16.5" customHeight="1">
      <c r="A75" s="5">
        <v>191</v>
      </c>
      <c r="B75" s="6" t="s">
        <v>125</v>
      </c>
      <c r="C75" s="1" t="s">
        <v>68</v>
      </c>
      <c r="D75" s="2" t="s">
        <v>142</v>
      </c>
      <c r="E75" s="10">
        <v>4709.24</v>
      </c>
      <c r="L75" s="10">
        <v>1036.03</v>
      </c>
      <c r="R75" s="10">
        <v>-46.2</v>
      </c>
      <c r="U75" s="10">
        <v>600</v>
      </c>
      <c r="AH75" s="11">
        <v>-631.97</v>
      </c>
      <c r="AI75" s="11">
        <v>-536.79999999999995</v>
      </c>
      <c r="AJ75" s="11">
        <f>SUM(R75)</f>
        <v>-46.2</v>
      </c>
      <c r="AK75" s="10">
        <v>5130.3</v>
      </c>
    </row>
    <row r="76" spans="1:37" ht="16.5" customHeight="1">
      <c r="A76" s="5">
        <v>46</v>
      </c>
      <c r="B76" s="6" t="s">
        <v>126</v>
      </c>
      <c r="C76" s="1" t="s">
        <v>59</v>
      </c>
      <c r="D76" s="2" t="s">
        <v>142</v>
      </c>
      <c r="E76" s="10">
        <v>1422.88</v>
      </c>
      <c r="L76" s="10">
        <v>1081.3900000000001</v>
      </c>
      <c r="R76" s="10">
        <v>-30.8</v>
      </c>
      <c r="U76" s="10">
        <v>600</v>
      </c>
      <c r="AH76" s="11">
        <v>-225.38</v>
      </c>
      <c r="AI76" s="11">
        <v>-28.12</v>
      </c>
      <c r="AJ76" s="11">
        <f>SUM(R76)</f>
        <v>-30.8</v>
      </c>
      <c r="AK76" s="10">
        <v>2819.97</v>
      </c>
    </row>
    <row r="77" spans="1:37" ht="16.5" customHeight="1">
      <c r="A77" s="5">
        <v>114</v>
      </c>
      <c r="B77" s="6" t="s">
        <v>127</v>
      </c>
      <c r="C77" s="1" t="s">
        <v>92</v>
      </c>
      <c r="D77" s="2" t="s">
        <v>142</v>
      </c>
      <c r="E77" s="10">
        <v>2439.4499999999998</v>
      </c>
      <c r="G77" s="10">
        <v>-2.44</v>
      </c>
      <c r="L77" s="10">
        <v>1366.09</v>
      </c>
      <c r="M77" s="10">
        <v>-24.39</v>
      </c>
      <c r="U77" s="10">
        <v>600</v>
      </c>
      <c r="V77" s="10">
        <v>-126.5</v>
      </c>
      <c r="W77" s="10">
        <v>-287.93</v>
      </c>
      <c r="X77" s="10">
        <v>-149.99</v>
      </c>
      <c r="Z77" s="10">
        <v>-433.75</v>
      </c>
      <c r="AH77" s="11">
        <v>-418.6</v>
      </c>
      <c r="AI77" s="11">
        <v>-153.24</v>
      </c>
      <c r="AJ77" s="11">
        <f>SUM(Z77,X77,W77,V77,M77,G77)</f>
        <v>-1025</v>
      </c>
      <c r="AK77" s="10">
        <v>2808.7</v>
      </c>
    </row>
    <row r="78" spans="1:37" ht="16.5" customHeight="1">
      <c r="A78" s="5">
        <v>126</v>
      </c>
      <c r="B78" s="6" t="s">
        <v>128</v>
      </c>
      <c r="C78" s="1" t="s">
        <v>85</v>
      </c>
      <c r="D78" s="2" t="s">
        <v>142</v>
      </c>
      <c r="E78" s="10">
        <v>5923.85</v>
      </c>
      <c r="L78" s="10">
        <v>3198.88</v>
      </c>
      <c r="N78" s="10">
        <v>-1062</v>
      </c>
      <c r="R78" s="10">
        <v>-15.4</v>
      </c>
      <c r="U78" s="10">
        <v>600</v>
      </c>
      <c r="V78" s="10">
        <v>-44.91</v>
      </c>
      <c r="W78" s="10">
        <v>-252.27</v>
      </c>
      <c r="X78" s="10">
        <v>-516.61</v>
      </c>
      <c r="Y78" s="10">
        <v>-625.22</v>
      </c>
      <c r="AA78" s="10">
        <v>1660.82</v>
      </c>
      <c r="AH78" s="11">
        <v>-642.33000000000004</v>
      </c>
      <c r="AI78" s="11">
        <v>-1867.34</v>
      </c>
      <c r="AJ78" s="11">
        <f>SUM(Y78,X78,W78,V78,R78,N78)</f>
        <v>-2516.41</v>
      </c>
      <c r="AK78" s="10">
        <v>6357.47</v>
      </c>
    </row>
    <row r="79" spans="1:37" ht="16.5" customHeight="1">
      <c r="A79" s="5">
        <v>185</v>
      </c>
      <c r="B79" s="6" t="s">
        <v>129</v>
      </c>
      <c r="C79" s="1" t="s">
        <v>45</v>
      </c>
      <c r="D79" s="2" t="s">
        <v>142</v>
      </c>
      <c r="E79" s="10">
        <v>2380.11</v>
      </c>
      <c r="G79" s="10">
        <v>-2.38</v>
      </c>
      <c r="L79" s="10">
        <v>856.84</v>
      </c>
      <c r="M79" s="10">
        <v>-23.8</v>
      </c>
      <c r="N79" s="10">
        <v>-348.41</v>
      </c>
      <c r="O79" s="10">
        <v>-967.86</v>
      </c>
      <c r="R79" s="10">
        <v>-61.6</v>
      </c>
      <c r="U79" s="10">
        <v>600</v>
      </c>
      <c r="Y79" s="10">
        <v>-376.02</v>
      </c>
      <c r="AA79" s="10">
        <v>855.68</v>
      </c>
      <c r="AH79" s="11">
        <v>-450.18</v>
      </c>
      <c r="AI79" s="11">
        <v>-57.79</v>
      </c>
      <c r="AJ79" s="11">
        <f>SUM(Y79,R79,O79,N79,M79,G79)</f>
        <v>-1780.0700000000002</v>
      </c>
      <c r="AK79" s="10">
        <v>2404.59</v>
      </c>
    </row>
    <row r="80" spans="1:37" ht="16.5" customHeight="1">
      <c r="A80" s="5">
        <v>178</v>
      </c>
      <c r="B80" s="6" t="s">
        <v>130</v>
      </c>
      <c r="C80" s="1" t="s">
        <v>34</v>
      </c>
      <c r="D80" s="3" t="s">
        <v>142</v>
      </c>
      <c r="E80" s="10">
        <v>2499.12</v>
      </c>
      <c r="G80" s="10">
        <v>-2.5</v>
      </c>
      <c r="L80" s="10">
        <v>1049.6300000000001</v>
      </c>
      <c r="N80" s="10">
        <v>-1284</v>
      </c>
      <c r="R80" s="10">
        <v>-62.14</v>
      </c>
      <c r="U80" s="10">
        <v>600</v>
      </c>
      <c r="AA80" s="10">
        <v>388.41</v>
      </c>
      <c r="AB80" s="10">
        <v>765.05</v>
      </c>
      <c r="AH80" s="11">
        <v>-517.24</v>
      </c>
      <c r="AI80" s="11">
        <v>-305.49</v>
      </c>
      <c r="AJ80" s="11">
        <f>SUM(R80,N80,G80)</f>
        <v>-1348.64</v>
      </c>
      <c r="AK80" s="10">
        <v>3130.84</v>
      </c>
    </row>
    <row r="81" spans="1:37" ht="16.5" customHeight="1">
      <c r="A81" s="5">
        <v>175</v>
      </c>
      <c r="B81" s="6" t="s">
        <v>131</v>
      </c>
      <c r="C81" s="1" t="s">
        <v>34</v>
      </c>
      <c r="D81" s="2" t="s">
        <v>142</v>
      </c>
      <c r="E81" s="10">
        <v>2499.12</v>
      </c>
      <c r="G81" s="10">
        <v>-2.5</v>
      </c>
      <c r="L81" s="10">
        <v>1049.6300000000001</v>
      </c>
      <c r="M81" s="10">
        <v>-24.99</v>
      </c>
      <c r="N81" s="10">
        <v>-111</v>
      </c>
      <c r="R81" s="10">
        <v>-20.98</v>
      </c>
      <c r="U81" s="10">
        <v>600</v>
      </c>
      <c r="V81" s="10">
        <v>-39.58</v>
      </c>
      <c r="AA81" s="10">
        <v>535</v>
      </c>
      <c r="AH81" s="11">
        <v>-449.21</v>
      </c>
      <c r="AI81" s="11">
        <v>-190.38</v>
      </c>
      <c r="AJ81" s="11">
        <f>SUM(V81,R81,N81,M81,G81)</f>
        <v>-199.05</v>
      </c>
      <c r="AK81" s="10">
        <v>3845.11</v>
      </c>
    </row>
    <row r="82" spans="1:37" ht="16.5" customHeight="1">
      <c r="A82" s="5">
        <v>0</v>
      </c>
      <c r="B82" s="6" t="s">
        <v>132</v>
      </c>
      <c r="C82" s="1" t="s">
        <v>42</v>
      </c>
      <c r="D82" s="2" t="s">
        <v>142</v>
      </c>
      <c r="E82" s="10">
        <v>3324.18</v>
      </c>
      <c r="U82" s="10">
        <v>600</v>
      </c>
      <c r="X82" s="10">
        <v>-358.4</v>
      </c>
      <c r="AH82" s="11">
        <v>-365.65</v>
      </c>
      <c r="AI82" s="11">
        <v>-88.98</v>
      </c>
      <c r="AJ82" s="11">
        <f>SUM(X82)</f>
        <v>-358.4</v>
      </c>
      <c r="AK82" s="10">
        <v>3111.15</v>
      </c>
    </row>
    <row r="83" spans="1:37" ht="16.5" customHeight="1">
      <c r="A83" s="5">
        <v>193</v>
      </c>
      <c r="B83" s="6" t="s">
        <v>133</v>
      </c>
      <c r="C83" s="1" t="s">
        <v>45</v>
      </c>
      <c r="D83" s="2" t="s">
        <v>143</v>
      </c>
      <c r="E83" s="10">
        <v>2266.7800000000002</v>
      </c>
      <c r="L83" s="10">
        <v>453.36</v>
      </c>
      <c r="N83" s="10">
        <v>-696</v>
      </c>
      <c r="U83" s="10">
        <v>600</v>
      </c>
      <c r="AA83" s="10">
        <v>506.11</v>
      </c>
      <c r="AH83" s="11">
        <v>-354.88</v>
      </c>
      <c r="AI83" s="11">
        <v>-75.91</v>
      </c>
      <c r="AJ83" s="11">
        <f>SUM(N83)</f>
        <v>-696</v>
      </c>
      <c r="AK83" s="10">
        <v>2699.46</v>
      </c>
    </row>
    <row r="84" spans="1:37" ht="16.5" customHeight="1">
      <c r="A84" s="5">
        <v>110</v>
      </c>
      <c r="B84" s="6" t="s">
        <v>134</v>
      </c>
      <c r="C84" s="1" t="s">
        <v>45</v>
      </c>
      <c r="D84" s="2" t="s">
        <v>142</v>
      </c>
      <c r="E84" s="10">
        <v>3053.76</v>
      </c>
      <c r="L84" s="10">
        <v>1771.18</v>
      </c>
      <c r="N84" s="10">
        <v>-588</v>
      </c>
      <c r="U84" s="10">
        <v>600</v>
      </c>
      <c r="AA84" s="10">
        <v>855</v>
      </c>
      <c r="AH84" s="11">
        <v>-624.79</v>
      </c>
      <c r="AI84" s="11">
        <v>-468.67</v>
      </c>
      <c r="AJ84" s="11">
        <f>SUM(N84)</f>
        <v>-588</v>
      </c>
      <c r="AK84" s="10">
        <v>4598.4799999999996</v>
      </c>
    </row>
    <row r="85" spans="1:37" ht="16.5" customHeight="1">
      <c r="A85" s="5">
        <v>264</v>
      </c>
      <c r="B85" s="6" t="s">
        <v>135</v>
      </c>
      <c r="C85" s="1" t="s">
        <v>66</v>
      </c>
      <c r="D85" s="2" t="s">
        <v>142</v>
      </c>
      <c r="E85" s="10">
        <v>1055.29</v>
      </c>
      <c r="G85" s="10">
        <v>-1.06</v>
      </c>
      <c r="L85" s="10">
        <v>21.11</v>
      </c>
      <c r="P85" s="10">
        <v>35.18</v>
      </c>
      <c r="U85" s="10">
        <v>600</v>
      </c>
      <c r="AC85" s="11">
        <v>-27.27</v>
      </c>
      <c r="AH85" s="11">
        <v>-86.11</v>
      </c>
      <c r="AJ85" s="11">
        <f>SUM(AC85,G85)</f>
        <v>-28.33</v>
      </c>
      <c r="AK85" s="10">
        <v>1561.96</v>
      </c>
    </row>
    <row r="86" spans="1:37" ht="16.5" customHeight="1">
      <c r="A86" s="5">
        <v>261</v>
      </c>
      <c r="B86" s="6" t="s">
        <v>136</v>
      </c>
      <c r="C86" s="1" t="s">
        <v>42</v>
      </c>
      <c r="D86" s="3" t="s">
        <v>142</v>
      </c>
      <c r="E86" s="10">
        <v>3324.18</v>
      </c>
      <c r="L86" s="10">
        <v>66.48</v>
      </c>
      <c r="U86" s="10">
        <v>600</v>
      </c>
      <c r="AH86" s="11">
        <v>-372.97</v>
      </c>
      <c r="AI86" s="11">
        <v>-97.85</v>
      </c>
      <c r="AK86" s="10">
        <v>3519.84</v>
      </c>
    </row>
    <row r="87" spans="1:37" ht="16.5" customHeight="1">
      <c r="A87" s="5">
        <v>219</v>
      </c>
      <c r="B87" s="6" t="s">
        <v>137</v>
      </c>
      <c r="C87" s="1" t="s">
        <v>45</v>
      </c>
      <c r="D87" s="3" t="s">
        <v>144</v>
      </c>
      <c r="E87" s="10">
        <v>2158.83</v>
      </c>
      <c r="L87" s="10">
        <v>345.41</v>
      </c>
      <c r="M87" s="10">
        <v>-21.59</v>
      </c>
      <c r="R87" s="10">
        <v>-30.8</v>
      </c>
      <c r="U87" s="10">
        <v>600</v>
      </c>
      <c r="AA87" s="10">
        <v>506.11</v>
      </c>
      <c r="AH87" s="11">
        <v>-331.13</v>
      </c>
      <c r="AI87" s="11">
        <v>-15.48</v>
      </c>
      <c r="AJ87" s="11">
        <f>SUM(R87,M87)</f>
        <v>-52.39</v>
      </c>
      <c r="AK87" s="10">
        <v>3211.35</v>
      </c>
    </row>
    <row r="88" spans="1:37" ht="16.5" customHeight="1">
      <c r="E88" s="13" t="s">
        <v>150</v>
      </c>
      <c r="H88" s="13" t="s">
        <v>150</v>
      </c>
      <c r="I88" s="13" t="s">
        <v>150</v>
      </c>
      <c r="J88" s="13" t="s">
        <v>150</v>
      </c>
      <c r="K88" s="13" t="s">
        <v>150</v>
      </c>
      <c r="L88" s="13" t="s">
        <v>150</v>
      </c>
      <c r="T88" s="13" t="s">
        <v>150</v>
      </c>
      <c r="U88" s="13" t="s">
        <v>150</v>
      </c>
      <c r="AA88" s="13" t="s">
        <v>150</v>
      </c>
      <c r="AB88" s="13" t="s">
        <v>150</v>
      </c>
      <c r="AH88" s="11">
        <f>SUM(AH2:AH87)</f>
        <v>-34810.180000000008</v>
      </c>
      <c r="AI88" s="11">
        <f>SUM(AI2:AI87)</f>
        <v>-31447.360000000004</v>
      </c>
      <c r="AJ88" s="11">
        <f>SUM(AJ2:AJ87)</f>
        <v>-81762.709999999992</v>
      </c>
      <c r="AK88" s="10">
        <f>SUM(AK2:AK87)</f>
        <v>297864.86</v>
      </c>
    </row>
  </sheetData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ruttychelly</dc:creator>
  <cp:lastModifiedBy>Wanderson</cp:lastModifiedBy>
  <cp:lastPrinted>2019-04-11T15:48:25Z</cp:lastPrinted>
  <dcterms:created xsi:type="dcterms:W3CDTF">2019-04-05T16:24:53Z</dcterms:created>
  <dcterms:modified xsi:type="dcterms:W3CDTF">2019-04-22T15:43:33Z</dcterms:modified>
</cp:coreProperties>
</file>